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codeName="ЭтаКнига"/>
  <mc:AlternateContent xmlns:mc="http://schemas.openxmlformats.org/markup-compatibility/2006">
    <mc:Choice Requires="x15">
      <x15ac:absPath xmlns:x15ac="http://schemas.microsoft.com/office/spreadsheetml/2010/11/ac" url="D:\5летка МСУ\5летка МСУ 2020-2024\5летка 2020-2024\Ошская обл 2020-2024\"/>
    </mc:Choice>
  </mc:AlternateContent>
  <xr:revisionPtr revIDLastSave="0" documentId="13_ncr:1_{7C2A7506-6C37-45BE-95D9-14803F7DE643}" xr6:coauthVersionLast="47" xr6:coauthVersionMax="47" xr10:uidLastSave="{00000000-0000-0000-0000-000000000000}"/>
  <bookViews>
    <workbookView xWindow="-120" yWindow="-120" windowWidth="29040" windowHeight="15720" tabRatio="714" xr2:uid="{00000000-000D-0000-FFFF-FFFF00000000}"/>
  </bookViews>
  <sheets>
    <sheet name="свод" sheetId="93" r:id="rId1"/>
    <sheet name="ЕГРСЕ (3)" sheetId="360" r:id="rId2"/>
    <sheet name="ВРП И СНС" sheetId="393" r:id="rId3"/>
    <sheet name="пром1" sheetId="376" r:id="rId4"/>
    <sheet name="пром2" sheetId="377" r:id="rId5"/>
    <sheet name="пром3" sheetId="378" r:id="rId6"/>
    <sheet name="сх1" sheetId="379" r:id="rId7"/>
    <sheet name="Строит2" sheetId="350" r:id="rId8"/>
    <sheet name="Груз" sheetId="351" r:id="rId9"/>
    <sheet name="Пассаж" sheetId="352" r:id="rId10"/>
    <sheet name=" связ" sheetId="353" r:id="rId11"/>
    <sheet name="труд" sheetId="368" r:id="rId12"/>
    <sheet name="труд1" sheetId="369" r:id="rId13"/>
    <sheet name="труд2" sheetId="370" r:id="rId14"/>
    <sheet name="труд3" sheetId="371" r:id="rId15"/>
    <sheet name="труд4" sheetId="372" r:id="rId16"/>
    <sheet name="торг" sheetId="388" r:id="rId17"/>
    <sheet name="торг1" sheetId="389" r:id="rId18"/>
    <sheet name="услуги" sheetId="391" r:id="rId19"/>
    <sheet name="инд" sheetId="392" r:id="rId20"/>
    <sheet name="Госсектор" sheetId="347" r:id="rId21"/>
    <sheet name="фин1" sheetId="354" r:id="rId22"/>
    <sheet name="фин2" sheetId="355" r:id="rId23"/>
    <sheet name="фин3" sheetId="356" r:id="rId24"/>
    <sheet name="фин4" sheetId="357" r:id="rId25"/>
    <sheet name="фин5" sheetId="358" r:id="rId26"/>
    <sheet name="инвест" sheetId="349" r:id="rId27"/>
    <sheet name="внеш1" sheetId="373" r:id="rId28"/>
    <sheet name="внеш2" sheetId="374" r:id="rId29"/>
    <sheet name="внеш3" sheetId="375" r:id="rId30"/>
    <sheet name="демогр1" sheetId="361" r:id="rId31"/>
    <sheet name="демогр2" sheetId="362" r:id="rId32"/>
    <sheet name="демогр3" sheetId="363" r:id="rId33"/>
    <sheet name="демогр4" sheetId="364" r:id="rId34"/>
    <sheet name="демогр5" sheetId="365" r:id="rId35"/>
    <sheet name="демогр6" sheetId="366" r:id="rId36"/>
    <sheet name="демогр7" sheetId="367" r:id="rId37"/>
    <sheet name="здрав" sheetId="380" r:id="rId38"/>
    <sheet name="здрав.1 инвалид" sheetId="381" r:id="rId39"/>
    <sheet name="образ.культ." sheetId="382" r:id="rId40"/>
    <sheet name="жилфонд" sheetId="383" r:id="rId41"/>
    <sheet name="прест" sheetId="384" r:id="rId42"/>
    <sheet name="благ" sheetId="385" r:id="rId43"/>
    <sheet name="экол" sheetId="386" r:id="rId44"/>
    <sheet name="туризм" sheetId="387" r:id="rId45"/>
    <sheet name="уровень" sheetId="394" r:id="rId46"/>
    <sheet name="Лист1" sheetId="395" r:id="rId47"/>
  </sheets>
  <externalReferences>
    <externalReference r:id="rId48"/>
    <externalReference r:id="rId49"/>
  </externalReferences>
  <definedNames>
    <definedName name="AccessDatabase" hidden="1">"C:\My Documents\Data Bases\Cvod Otdel\Variable List\Pokreal.mdb"</definedName>
    <definedName name="Button_1">"Pokreal_CHC_List"</definedName>
    <definedName name="Button_2">"Pokreal_CHC_List"</definedName>
    <definedName name="KP" localSheetId="0">#REF!</definedName>
    <definedName name="KP">#REF!</definedName>
    <definedName name="_xlnm.Database" localSheetId="0">#REF!</definedName>
    <definedName name="_xlnm.Database">#REF!</definedName>
    <definedName name="г.Ош">#REF!</definedName>
    <definedName name="ГР">#REF!</definedName>
    <definedName name="демогр7">#REF!</definedName>
    <definedName name="ЕГР">#REF!</definedName>
    <definedName name="ЕГРСЕ1">#REF!</definedName>
    <definedName name="ЕГРСЕ2">#REF!</definedName>
    <definedName name="й12312">#REF!</definedName>
    <definedName name="КРыз" localSheetId="0">#REF!</definedName>
    <definedName name="КРыз">#REF!</definedName>
    <definedName name="_xlnm.Print_Area" localSheetId="10">' связ'!$A$1:$F$56</definedName>
    <definedName name="_xlnm.Print_Area" localSheetId="2">'ВРП И СНС'!$A$1:$F$137</definedName>
    <definedName name="_xlnm.Print_Area" localSheetId="20">Госсектор!$A$1:$F$89</definedName>
    <definedName name="_xlnm.Print_Area" localSheetId="8">Груз!$A$1:$F$49</definedName>
    <definedName name="_xlnm.Print_Area" localSheetId="1">'ЕГРСЕ (3)'!$A$1:$F$75</definedName>
    <definedName name="_xlnm.Print_Area" localSheetId="3">пром1!$A$1:$F$47</definedName>
    <definedName name="_xlnm.Print_Area" localSheetId="0">свод!$A$1:$I$48</definedName>
    <definedName name="_xlnm.Print_Area" localSheetId="7">Строит2!$A$1:$F$164</definedName>
    <definedName name="_xlnm.Print_Area" localSheetId="6">сх1!$A$1:$F$760</definedName>
    <definedName name="т123">#REF!</definedName>
    <definedName name="тр">#REF!</definedName>
    <definedName name="тур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3" i="393" l="1"/>
  <c r="E75" i="388"/>
  <c r="E67" i="388"/>
  <c r="D67" i="388"/>
  <c r="D55" i="388"/>
  <c r="E55" i="388"/>
  <c r="C55" i="388"/>
  <c r="D47" i="388"/>
  <c r="E47" i="388"/>
  <c r="C47" i="388"/>
  <c r="D30" i="388"/>
  <c r="E30" i="388"/>
  <c r="C30" i="388"/>
  <c r="D6" i="388"/>
  <c r="E6" i="388"/>
  <c r="C6" i="388"/>
  <c r="E4" i="391" l="1"/>
  <c r="E84" i="389"/>
  <c r="E60" i="389"/>
  <c r="E22" i="389"/>
  <c r="E7" i="389"/>
  <c r="E159" i="388"/>
  <c r="E127" i="388"/>
  <c r="E73" i="367" l="1"/>
  <c r="E74" i="367"/>
  <c r="E75" i="367"/>
  <c r="E76" i="367"/>
  <c r="E77" i="367"/>
  <c r="E78" i="367"/>
  <c r="E79" i="367"/>
  <c r="E80" i="367"/>
  <c r="E81" i="367"/>
  <c r="E82" i="367"/>
  <c r="E83" i="367"/>
  <c r="E84" i="367"/>
  <c r="E85" i="367"/>
  <c r="E86" i="367"/>
  <c r="E87" i="367"/>
  <c r="E88" i="367"/>
  <c r="E89" i="367"/>
  <c r="E54" i="367"/>
  <c r="E26" i="367"/>
  <c r="E25" i="367"/>
  <c r="E24" i="367"/>
  <c r="E23" i="367"/>
  <c r="E22" i="367"/>
  <c r="E21" i="367"/>
  <c r="E20" i="367"/>
  <c r="E19" i="367"/>
  <c r="E18" i="367"/>
  <c r="E17" i="367"/>
  <c r="E16" i="367"/>
  <c r="E15" i="367"/>
  <c r="E14" i="367"/>
  <c r="E13" i="367"/>
  <c r="E12" i="367"/>
  <c r="E11" i="367"/>
  <c r="E10" i="367"/>
  <c r="E9" i="367"/>
  <c r="E15" i="365" l="1"/>
  <c r="D168" i="364"/>
  <c r="E169" i="364"/>
  <c r="E170" i="364"/>
  <c r="E171" i="364"/>
  <c r="E172" i="364"/>
  <c r="E173" i="364"/>
  <c r="E174" i="364"/>
  <c r="E34" i="367" l="1"/>
  <c r="E72" i="367" s="1"/>
  <c r="E92" i="366"/>
  <c r="E74" i="366"/>
  <c r="E42" i="366"/>
  <c r="E33" i="366"/>
  <c r="E22" i="366"/>
  <c r="E20" i="366"/>
  <c r="E19" i="366"/>
  <c r="E16" i="366"/>
  <c r="E13" i="366"/>
  <c r="E12" i="366"/>
  <c r="E10" i="366"/>
  <c r="E81" i="365"/>
  <c r="E80" i="365"/>
  <c r="E79" i="365"/>
  <c r="E78" i="365"/>
  <c r="E77" i="365"/>
  <c r="E57" i="365"/>
  <c r="E7" i="365"/>
  <c r="E160" i="364"/>
  <c r="E152" i="364"/>
  <c r="E168" i="364" s="1"/>
  <c r="E149" i="364"/>
  <c r="E148" i="364"/>
  <c r="E147" i="364"/>
  <c r="E146" i="364"/>
  <c r="E145" i="364"/>
  <c r="E135" i="364"/>
  <c r="E124" i="364"/>
  <c r="E143" i="364" s="1"/>
  <c r="E107" i="364"/>
  <c r="E100" i="364"/>
  <c r="D28" i="375" l="1"/>
  <c r="E28" i="375"/>
  <c r="F28" i="375"/>
  <c r="F52" i="375" l="1"/>
  <c r="E52" i="375"/>
  <c r="CM52" i="375"/>
  <c r="CL52" i="375"/>
  <c r="E6" i="375"/>
  <c r="F6" i="375"/>
  <c r="E5" i="375" l="1"/>
  <c r="E27" i="374" l="1"/>
  <c r="E6" i="374"/>
  <c r="D4" i="391" l="1"/>
  <c r="D84" i="389"/>
  <c r="C60" i="389"/>
  <c r="D22" i="389"/>
  <c r="C22" i="389"/>
  <c r="D7" i="389"/>
  <c r="C7" i="389"/>
  <c r="D159" i="388"/>
  <c r="C159" i="388"/>
  <c r="D127" i="388"/>
  <c r="C127" i="388"/>
  <c r="D27" i="374" l="1"/>
  <c r="D6" i="374"/>
  <c r="D5" i="374" s="1"/>
  <c r="B6" i="374"/>
  <c r="B5" i="371" l="1"/>
  <c r="B38" i="370"/>
  <c r="B33" i="370"/>
  <c r="B32" i="370" s="1"/>
  <c r="B14" i="370"/>
  <c r="B5" i="370"/>
  <c r="B5" i="369"/>
  <c r="C5" i="368"/>
  <c r="E75" i="365"/>
  <c r="B39" i="364"/>
</calcChain>
</file>

<file path=xl/sharedStrings.xml><?xml version="1.0" encoding="utf-8"?>
<sst xmlns="http://schemas.openxmlformats.org/spreadsheetml/2006/main" count="4835" uniqueCount="1615">
  <si>
    <t xml:space="preserve"> 1. Административно-территориальное деление </t>
  </si>
  <si>
    <t>Ошской области</t>
  </si>
  <si>
    <t>(на конец года, единиц)</t>
  </si>
  <si>
    <t>Число районов</t>
  </si>
  <si>
    <t>Число городов</t>
  </si>
  <si>
    <t>Число сельских населенных пунктов</t>
  </si>
  <si>
    <t xml:space="preserve">1.2 Основные социально-экономические характеристики   </t>
  </si>
  <si>
    <t xml:space="preserve">Объем производства промышленной </t>
  </si>
  <si>
    <t xml:space="preserve">Производство основных видов </t>
  </si>
  <si>
    <t xml:space="preserve"> Зерно (в весе после доработки) </t>
  </si>
  <si>
    <t xml:space="preserve"> Картофель</t>
  </si>
  <si>
    <t xml:space="preserve"> Овощи</t>
  </si>
  <si>
    <t xml:space="preserve"> Мясо (в живой массе)</t>
  </si>
  <si>
    <t xml:space="preserve"> Мясо (в убойной массе)</t>
  </si>
  <si>
    <t xml:space="preserve"> Молоко сырое</t>
  </si>
  <si>
    <t xml:space="preserve"> Шерсть (в физическом весе)</t>
  </si>
  <si>
    <t xml:space="preserve">Инвестиции в основной капитал </t>
  </si>
  <si>
    <t xml:space="preserve">Перевозки грузов автомобильным  </t>
  </si>
  <si>
    <t>Оборот розничной торговли,  включая</t>
  </si>
  <si>
    <t xml:space="preserve">Выручка (валовой доход) от реализации </t>
  </si>
  <si>
    <t xml:space="preserve">  </t>
  </si>
  <si>
    <t>Деятельность гостиниц и ресторанов</t>
  </si>
  <si>
    <t>млн.сомов</t>
  </si>
  <si>
    <t>тыс.тонн (т)</t>
  </si>
  <si>
    <t xml:space="preserve">Уголь каменный и лигнит </t>
  </si>
  <si>
    <t>т</t>
  </si>
  <si>
    <t>тыс. т</t>
  </si>
  <si>
    <t>Мука из зерновых культур</t>
  </si>
  <si>
    <t>Табак промышленно изготовленный</t>
  </si>
  <si>
    <t>Масло растительное</t>
  </si>
  <si>
    <t>Мясо и пищевые субпродукты</t>
  </si>
  <si>
    <t>тыс.шт</t>
  </si>
  <si>
    <t xml:space="preserve"> Яйца</t>
  </si>
  <si>
    <t>тыс. человек</t>
  </si>
  <si>
    <t>Ед. 
изм.</t>
  </si>
  <si>
    <t>4. ПРОМЫШЛЕННОСТЬ</t>
  </si>
  <si>
    <t>по видам экономической деятельности</t>
  </si>
  <si>
    <t>(миллион сомов)</t>
  </si>
  <si>
    <t>Всего</t>
  </si>
  <si>
    <t>Добыча полезных ископаемых</t>
  </si>
  <si>
    <t>Обрабатывающие производства</t>
  </si>
  <si>
    <t>4.2.  Объем производства промышленной продукции по территории</t>
  </si>
  <si>
    <t>Ошская область</t>
  </si>
  <si>
    <t>районы:</t>
  </si>
  <si>
    <t xml:space="preserve">Алайский </t>
  </si>
  <si>
    <t xml:space="preserve">Кара-Кулжинский </t>
  </si>
  <si>
    <t>Кара-Сууский</t>
  </si>
  <si>
    <t>Ноокатский</t>
  </si>
  <si>
    <t>Узгенский</t>
  </si>
  <si>
    <t xml:space="preserve">Чон-Алайский </t>
  </si>
  <si>
    <t xml:space="preserve">4.3.  Индексы физического объема  промышленной продукции </t>
  </si>
  <si>
    <t>(в процентах к предыдущему году)</t>
  </si>
  <si>
    <t>4.4.  Индексы физического объема  промышленной продукции по территории</t>
  </si>
  <si>
    <t>Араванский</t>
  </si>
  <si>
    <t xml:space="preserve">Кара-Сууский </t>
  </si>
  <si>
    <t xml:space="preserve">4.5.  Производство основных видов промышленной продукции </t>
  </si>
  <si>
    <t>Ед.
изм.</t>
  </si>
  <si>
    <t>Уголь каменный и лигнит</t>
  </si>
  <si>
    <t>тыс.т</t>
  </si>
  <si>
    <t>Колбасные изделия</t>
  </si>
  <si>
    <t>-</t>
  </si>
  <si>
    <t>Молоко и сливки в твердых формах</t>
  </si>
  <si>
    <t>Рис очищенный</t>
  </si>
  <si>
    <t xml:space="preserve">Масло растительное </t>
  </si>
  <si>
    <t>Хлеб свежий</t>
  </si>
  <si>
    <t>Пиво</t>
  </si>
  <si>
    <t>тыс.л.</t>
  </si>
  <si>
    <t>Безалкогольные напитки</t>
  </si>
  <si>
    <t>Волокно хлопковое кардо и гребнечесанное</t>
  </si>
  <si>
    <t xml:space="preserve">Обувь  </t>
  </si>
  <si>
    <t>пар</t>
  </si>
  <si>
    <t>Цемент</t>
  </si>
  <si>
    <t>Мебель</t>
  </si>
  <si>
    <t>млн.сом</t>
  </si>
  <si>
    <t>Вода природная</t>
  </si>
  <si>
    <t>т.куб.м</t>
  </si>
  <si>
    <t xml:space="preserve"> малые предприятия</t>
  </si>
  <si>
    <t xml:space="preserve"> средние предприятия</t>
  </si>
  <si>
    <t xml:space="preserve"> крупные предприятия</t>
  </si>
  <si>
    <t xml:space="preserve">    *) Объемы  по индивидуальным предприятиям  приведены  с учетом скрытого производства муки и хлеба</t>
  </si>
  <si>
    <t>Картофель</t>
  </si>
  <si>
    <t>Всего по области</t>
  </si>
  <si>
    <t>Алайский</t>
  </si>
  <si>
    <t>Кара-Кулжинский</t>
  </si>
  <si>
    <t>Чон-Алайский</t>
  </si>
  <si>
    <t>Продолжение</t>
  </si>
  <si>
    <t xml:space="preserve"> -</t>
  </si>
  <si>
    <t xml:space="preserve"> Производство основных видов  </t>
  </si>
  <si>
    <t xml:space="preserve">Араванский </t>
  </si>
  <si>
    <t xml:space="preserve">Ноокатский  </t>
  </si>
  <si>
    <t xml:space="preserve">Узгенский  </t>
  </si>
  <si>
    <t xml:space="preserve">Чон-Алайский  </t>
  </si>
  <si>
    <t>Государственная</t>
  </si>
  <si>
    <t xml:space="preserve">Алайский  </t>
  </si>
  <si>
    <t xml:space="preserve">Араванский  </t>
  </si>
  <si>
    <t xml:space="preserve">Узгенский </t>
  </si>
  <si>
    <t>Частная</t>
  </si>
  <si>
    <t xml:space="preserve">Кара-Кулжинский  </t>
  </si>
  <si>
    <t xml:space="preserve">Ноокатский </t>
  </si>
  <si>
    <t>7. ТРАНСПОРТ</t>
  </si>
  <si>
    <t>7.1. Перевозки грузов автомобильным транспортом</t>
  </si>
  <si>
    <t xml:space="preserve"> (тысяч тонн)</t>
  </si>
  <si>
    <t xml:space="preserve">  (тысяч тонн)</t>
  </si>
  <si>
    <t>в т.ч. г. Кара-Суу</t>
  </si>
  <si>
    <t>в т.ч. г.Ноокат</t>
  </si>
  <si>
    <t xml:space="preserve">  (млн. тонно-километров)</t>
  </si>
  <si>
    <t xml:space="preserve">  (тысяч человек)</t>
  </si>
  <si>
    <t>в т.ч. г. Узген</t>
  </si>
  <si>
    <t>8. СВЯЗЬ</t>
  </si>
  <si>
    <t>Отправлено:</t>
  </si>
  <si>
    <t>9. ТРУД,  ЗАРАБОТНАЯ ПЛАТА И СОЦИАЛЬНОЕ ОБЕСПЕЧЕНИЕ</t>
  </si>
  <si>
    <t>Тысяч человек</t>
  </si>
  <si>
    <t>В процентах к итогу</t>
  </si>
  <si>
    <t>Строительство</t>
  </si>
  <si>
    <t>Государственное управление</t>
  </si>
  <si>
    <t>Образование</t>
  </si>
  <si>
    <t>в % к итогу</t>
  </si>
  <si>
    <t>в том числе:</t>
  </si>
  <si>
    <t xml:space="preserve">Водоснабжение, очистка, обработка отходов </t>
  </si>
  <si>
    <t>Транспортная деятельность и хранение грузов</t>
  </si>
  <si>
    <t>Информация и связь</t>
  </si>
  <si>
    <t>Финансовое посредничество и страхование</t>
  </si>
  <si>
    <t>Операции с недвижимым имуществом</t>
  </si>
  <si>
    <t>Административная и впомогательная деятельность</t>
  </si>
  <si>
    <t>Искусство, развлечение и отдых</t>
  </si>
  <si>
    <t>Прочая обслуживающая деятельность</t>
  </si>
  <si>
    <t xml:space="preserve">Деятельность частных домашних хозяйств </t>
  </si>
  <si>
    <t>Деятельность экстерриториальных организаций</t>
  </si>
  <si>
    <t>9.1.2  Занятое население Ошской  области в возрасте 15 лет и старше *</t>
  </si>
  <si>
    <t xml:space="preserve"> (тысяч человек)</t>
  </si>
  <si>
    <t>Занятое  население</t>
  </si>
  <si>
    <t>Промышленность и строительство</t>
  </si>
  <si>
    <t>Сектор услуг</t>
  </si>
  <si>
    <t>9.2. Распределение предприятий и организаций сферы туризма
по формам собственности</t>
  </si>
  <si>
    <t xml:space="preserve">     (человек)</t>
  </si>
  <si>
    <t>Предприятия и организации сферы туризма - всего</t>
  </si>
  <si>
    <t xml:space="preserve">Санаторно-курортные, оздоровительные учреждения </t>
  </si>
  <si>
    <t>Санаторно-курортные учреждения</t>
  </si>
  <si>
    <t>Деятельность туристических агентств
(туристические агентства)</t>
  </si>
  <si>
    <t>Предприятия отдыха и туризма</t>
  </si>
  <si>
    <t>Природные парки и заповедники</t>
  </si>
  <si>
    <t>(человек)</t>
  </si>
  <si>
    <t>Мужчин</t>
  </si>
  <si>
    <t>Женщин</t>
  </si>
  <si>
    <t>Всего в возрасте от 16 лет и старше</t>
  </si>
  <si>
    <t xml:space="preserve">от 16 до 17 лет            </t>
  </si>
  <si>
    <t xml:space="preserve">от 18 до 21 лет            </t>
  </si>
  <si>
    <t xml:space="preserve">от 22 до 24 лет           </t>
  </si>
  <si>
    <t xml:space="preserve">от 25 до 29 лет             </t>
  </si>
  <si>
    <t xml:space="preserve">от 30 до 34 лет            </t>
  </si>
  <si>
    <t xml:space="preserve">от 35 до 39 лет            </t>
  </si>
  <si>
    <t xml:space="preserve">от 40 до 44 лет           </t>
  </si>
  <si>
    <t xml:space="preserve">от 45 до 49 лет            </t>
  </si>
  <si>
    <t xml:space="preserve">от 50 до 54 лет           </t>
  </si>
  <si>
    <t xml:space="preserve">от 55 до 59 лет            </t>
  </si>
  <si>
    <t>от 60 лет и старше</t>
  </si>
  <si>
    <t>9.5. Официально зарегистрированные безработные по образованию</t>
  </si>
  <si>
    <t xml:space="preserve"> Мужчины</t>
  </si>
  <si>
    <t xml:space="preserve">  Неполное среднее</t>
  </si>
  <si>
    <t xml:space="preserve">  Среднее общее</t>
  </si>
  <si>
    <t xml:space="preserve">  Среднее специальное</t>
  </si>
  <si>
    <t xml:space="preserve">  Высшее</t>
  </si>
  <si>
    <t xml:space="preserve"> Женщины</t>
  </si>
  <si>
    <t>(сомов)</t>
  </si>
  <si>
    <t>9.8.  Среднемесячная заработная плата работников предприятий и учреждений  сферы туризма по формам собственности</t>
  </si>
  <si>
    <t>Предприятия и организации сферы туризма  - всего</t>
  </si>
  <si>
    <t>9.9. Среднемесячная заработная плата работников предприятий, учреждений и организаций по территории</t>
  </si>
  <si>
    <t xml:space="preserve">10. ТОРГОВЛЯ И РЫНОЧНЫЕ УСЛУГИ </t>
  </si>
  <si>
    <t xml:space="preserve">Всего </t>
  </si>
  <si>
    <t>Техническое обслуживание и ремонт автомобилей</t>
  </si>
  <si>
    <t>Оптовая торговля и торговля через агентов</t>
  </si>
  <si>
    <t xml:space="preserve">Розничная торговля моторным топливом </t>
  </si>
  <si>
    <t>(в процентах к итогу)</t>
  </si>
  <si>
    <t>Миллион сомов</t>
  </si>
  <si>
    <t xml:space="preserve">  Всего </t>
  </si>
  <si>
    <t>В процентах к  итогу</t>
  </si>
  <si>
    <t>ремонт автомобилей и мотоциклов</t>
  </si>
  <si>
    <t xml:space="preserve">    Араванский</t>
  </si>
  <si>
    <t xml:space="preserve">    Кара-Кулжинский</t>
  </si>
  <si>
    <t xml:space="preserve">    Кара-Сууский</t>
  </si>
  <si>
    <t xml:space="preserve">    Ноокатский</t>
  </si>
  <si>
    <t xml:space="preserve">    Узгенский </t>
  </si>
  <si>
    <t xml:space="preserve">    Чон-Алайский</t>
  </si>
  <si>
    <t xml:space="preserve">    Кара-Сууский   </t>
  </si>
  <si>
    <t xml:space="preserve">    Узгенский</t>
  </si>
  <si>
    <t xml:space="preserve">    Ошская область</t>
  </si>
  <si>
    <t xml:space="preserve"> включая предприятия питания, по каналам реализации</t>
  </si>
  <si>
    <t xml:space="preserve">  Все каналы реализации </t>
  </si>
  <si>
    <t>по территории</t>
  </si>
  <si>
    <t xml:space="preserve">    Алайский</t>
  </si>
  <si>
    <t xml:space="preserve"> включая предприятия питания по территории</t>
  </si>
  <si>
    <t xml:space="preserve">     (в процентах к предыдущему году)</t>
  </si>
  <si>
    <t xml:space="preserve">    Средние предприятия</t>
  </si>
  <si>
    <t xml:space="preserve">    Малые предприятия</t>
  </si>
  <si>
    <t xml:space="preserve">    Индивидуальные предприниматели</t>
  </si>
  <si>
    <t xml:space="preserve">   по формам собственности</t>
  </si>
  <si>
    <t xml:space="preserve"> (тысяч сомов)</t>
  </si>
  <si>
    <t>Профессиональная, научная и техническая деятельность</t>
  </si>
  <si>
    <t>Административная и вспомогательная деятельность</t>
  </si>
  <si>
    <t>Здравоохранение и социальное обслуживание населения</t>
  </si>
  <si>
    <t>Искусство, развлечения и отдых</t>
  </si>
  <si>
    <t>11. ЦЕНЫ И ТАРИФЫ</t>
  </si>
  <si>
    <t xml:space="preserve">     (в процентах к декабрю предыдущего года) </t>
  </si>
  <si>
    <t>Все товары и платные услуги</t>
  </si>
  <si>
    <t>Продовольственные</t>
  </si>
  <si>
    <t>Непродовольственные</t>
  </si>
  <si>
    <t xml:space="preserve"> Платные услуги </t>
  </si>
  <si>
    <t>Хлеб, хлебобулочные изделия и крупы</t>
  </si>
  <si>
    <t>Мясо</t>
  </si>
  <si>
    <t>Рыба</t>
  </si>
  <si>
    <t>Молочные изделия, сыр и яйца</t>
  </si>
  <si>
    <t>Масла и жиры</t>
  </si>
  <si>
    <t>Фрукты и овощи</t>
  </si>
  <si>
    <t>Сахар, джем, мед, шоколад и конфеты</t>
  </si>
  <si>
    <t>Алкогольные напитки</t>
  </si>
  <si>
    <t>Табачные изделия</t>
  </si>
  <si>
    <t>Одежда и обувь</t>
  </si>
  <si>
    <t>Предметы домашнего обихода, бытовая техника</t>
  </si>
  <si>
    <t xml:space="preserve">Здравоохранение </t>
  </si>
  <si>
    <t>Транспорт</t>
  </si>
  <si>
    <t>Связь</t>
  </si>
  <si>
    <t>Рестораны и гостиницы</t>
  </si>
  <si>
    <t xml:space="preserve">     (в сомах за килограмм, штуку, пару, услугу) </t>
  </si>
  <si>
    <t>Хлеб из муки 1 сорта</t>
  </si>
  <si>
    <t>Мука пшеничная 1 сорта</t>
  </si>
  <si>
    <t>Говядина</t>
  </si>
  <si>
    <t>Баранина</t>
  </si>
  <si>
    <t>Яблоки</t>
  </si>
  <si>
    <t>Сигареты с фильтром, 20 шт</t>
  </si>
  <si>
    <t>Шампунь, 150 мл</t>
  </si>
  <si>
    <t xml:space="preserve">Пылесос </t>
  </si>
  <si>
    <t xml:space="preserve">Холодильник </t>
  </si>
  <si>
    <t>Телевизор цветной</t>
  </si>
  <si>
    <t xml:space="preserve">Химическая чистка мужского костюма </t>
  </si>
  <si>
    <t>Стрижка модельная (женская)</t>
  </si>
  <si>
    <t>Абонентская плата за телефон, за месяц</t>
  </si>
  <si>
    <t>Плата за электричество (за кВт/ч)</t>
  </si>
  <si>
    <t xml:space="preserve">     (в сомах) </t>
  </si>
  <si>
    <t>Такси (на расстояние 5 км в городе)</t>
  </si>
  <si>
    <t>Обед в ресторане (на 1 человека)</t>
  </si>
  <si>
    <t>12. ФИНАНСОВАЯ ДЕЯТЕЛЬНОСТЬ ПРЕДПРИЯТИЙ И ОРГАНИЗАЦИЙ</t>
  </si>
  <si>
    <t>продукции (работ, услуг) по видам деятельности</t>
  </si>
  <si>
    <t>(тысяч сомов)</t>
  </si>
  <si>
    <t xml:space="preserve">      предприятий по видам деятельности</t>
  </si>
  <si>
    <t xml:space="preserve">12.3.  Выручка (валовой доход) от реализации </t>
  </si>
  <si>
    <t xml:space="preserve"> продукции (работ, услуг) по территории</t>
  </si>
  <si>
    <t>Ошская  область</t>
  </si>
  <si>
    <t xml:space="preserve">  предприятий экономики по территории</t>
  </si>
  <si>
    <t>по видам деятельности</t>
  </si>
  <si>
    <t xml:space="preserve">  (тысяч  сомов)</t>
  </si>
  <si>
    <t xml:space="preserve">      по видам деятельности   </t>
  </si>
  <si>
    <t xml:space="preserve">  (тысяч сомов)</t>
  </si>
  <si>
    <t xml:space="preserve">Кара-Суйский  </t>
  </si>
  <si>
    <t xml:space="preserve">       по видам деятельности</t>
  </si>
  <si>
    <t>(единиц)</t>
  </si>
  <si>
    <t>Сельское хозяйство, лесное хозяйство и рыболовство</t>
  </si>
  <si>
    <t>Производство кокса и очищенных нефтепродуктов</t>
  </si>
  <si>
    <t>Производство химической продукции</t>
  </si>
  <si>
    <t>Производство фармацевтической продукции</t>
  </si>
  <si>
    <t xml:space="preserve"> по видам деятельности</t>
  </si>
  <si>
    <t xml:space="preserve"> (единиц)</t>
  </si>
  <si>
    <t xml:space="preserve">    по видам деятельности</t>
  </si>
  <si>
    <t>(на конец года, тысяч сомов)</t>
  </si>
  <si>
    <t>13. ИНВЕСТИЦИОННАЯ ДЕЯТЕЛЬНОСТЬ</t>
  </si>
  <si>
    <t xml:space="preserve"> Инвестиции в основной капитал</t>
  </si>
  <si>
    <t xml:space="preserve"> Капитальный ремонт основных фондов (средств)</t>
  </si>
  <si>
    <t xml:space="preserve"> Инвестиции в нематериальные активы</t>
  </si>
  <si>
    <t xml:space="preserve"> Государственная</t>
  </si>
  <si>
    <t xml:space="preserve"> Муниципальная</t>
  </si>
  <si>
    <t xml:space="preserve"> Частная</t>
  </si>
  <si>
    <t>Внутренние инвестиции</t>
  </si>
  <si>
    <t xml:space="preserve">   местного бюджета</t>
  </si>
  <si>
    <t xml:space="preserve">   собственных средств предприятий</t>
  </si>
  <si>
    <t xml:space="preserve">   средств населения  и других</t>
  </si>
  <si>
    <t xml:space="preserve">   кредита банка</t>
  </si>
  <si>
    <t>Внешние инвестиции</t>
  </si>
  <si>
    <t xml:space="preserve">   иностранного кредита</t>
  </si>
  <si>
    <t xml:space="preserve">   иностранных грантов и гуманитарной помощи</t>
  </si>
  <si>
    <t xml:space="preserve">13.4. Инвестиции в основной капитал (капитальные вложения) </t>
  </si>
  <si>
    <t>по области</t>
  </si>
  <si>
    <t>Муниципальная</t>
  </si>
  <si>
    <t xml:space="preserve"> по области</t>
  </si>
  <si>
    <t xml:space="preserve">13.5. Инвестиции в основной капитал (капитальные вложения)  </t>
  </si>
  <si>
    <t>по источникам финансирования и территории</t>
  </si>
  <si>
    <t xml:space="preserve"> районы:</t>
  </si>
  <si>
    <t>Местного бюджета</t>
  </si>
  <si>
    <t xml:space="preserve">Ноокатский    </t>
  </si>
  <si>
    <t>Средств предприятий, организаций</t>
  </si>
  <si>
    <t>Иностранного  кредита</t>
  </si>
  <si>
    <t>Иностранных грантов и гуманитарной</t>
  </si>
  <si>
    <t>помощи</t>
  </si>
  <si>
    <t xml:space="preserve">Средств населения и других средств </t>
  </si>
  <si>
    <t>Обеспечение (снабжение) электроэнергией, газом,</t>
  </si>
  <si>
    <t>Водоснабжение, очистка, обработка отходов</t>
  </si>
  <si>
    <t>Жилищное строительство</t>
  </si>
  <si>
    <t>(тыс. долларов США)</t>
  </si>
  <si>
    <t>акционерный капитал</t>
  </si>
  <si>
    <t>реинвестированная прибыль</t>
  </si>
  <si>
    <t>прочий капитал</t>
  </si>
  <si>
    <t xml:space="preserve">13.9. Поступление прямых иностранных инвестиций  по видам </t>
  </si>
  <si>
    <t xml:space="preserve">* без учета оттока (погашения) </t>
  </si>
  <si>
    <t>13.10. Поступление прямых иностранных инвестиций  по странам*</t>
  </si>
  <si>
    <t xml:space="preserve">  из стран вне СНГ</t>
  </si>
  <si>
    <t xml:space="preserve">  Австралия</t>
  </si>
  <si>
    <t xml:space="preserve">  Китай</t>
  </si>
  <si>
    <t xml:space="preserve">  Корея</t>
  </si>
  <si>
    <t xml:space="preserve">  Турция</t>
  </si>
  <si>
    <t xml:space="preserve">  Виргинские острова (Британия)</t>
  </si>
  <si>
    <t xml:space="preserve">  США</t>
  </si>
  <si>
    <t xml:space="preserve">  из стран СНГ</t>
  </si>
  <si>
    <t xml:space="preserve">  Российская Федерация</t>
  </si>
  <si>
    <t>Ед.изм.</t>
  </si>
  <si>
    <t>Алайский район</t>
  </si>
  <si>
    <t>Араванский район</t>
  </si>
  <si>
    <t>Кара-Кулжинский район</t>
  </si>
  <si>
    <t>Кара-Сууский район</t>
  </si>
  <si>
    <t>Ноокатский район</t>
  </si>
  <si>
    <t>Узгенский район</t>
  </si>
  <si>
    <t>Чон-Алайский район</t>
  </si>
  <si>
    <t>из них:</t>
  </si>
  <si>
    <t>Инфекционные и паразитарные болезни</t>
  </si>
  <si>
    <t>Новообразования</t>
  </si>
  <si>
    <t>Болезни системы кровообращения</t>
  </si>
  <si>
    <t>Болезни органов дыхания</t>
  </si>
  <si>
    <t>Болезни органов пищеварения</t>
  </si>
  <si>
    <t>Мужчины</t>
  </si>
  <si>
    <t>Женщины</t>
  </si>
  <si>
    <t>16.  ЗДРАВООХРАНЕНИЕ</t>
  </si>
  <si>
    <t xml:space="preserve">16.1. Число медицинских учреждений </t>
  </si>
  <si>
    <t>Больничные учреждения</t>
  </si>
  <si>
    <t>Фельдшерско-акушерские пункты</t>
  </si>
  <si>
    <t>Центры семейных медицин</t>
  </si>
  <si>
    <t>16.2. Численность медицинского персонала</t>
  </si>
  <si>
    <t xml:space="preserve">                     (человек)</t>
  </si>
  <si>
    <t>Терапевты</t>
  </si>
  <si>
    <t>Хирурги</t>
  </si>
  <si>
    <t>Офтальмологи</t>
  </si>
  <si>
    <t>Отоларингологи</t>
  </si>
  <si>
    <t>Невропатологи</t>
  </si>
  <si>
    <t>Психиатры и наркологи</t>
  </si>
  <si>
    <t>Фтизиатры</t>
  </si>
  <si>
    <t>Дермато-венерологи</t>
  </si>
  <si>
    <t>Педиатры</t>
  </si>
  <si>
    <t>Стоматологи</t>
  </si>
  <si>
    <t>Врачи санитарно-противоэпидемической группы</t>
  </si>
  <si>
    <t>Лаборанты</t>
  </si>
  <si>
    <t>Прочие</t>
  </si>
  <si>
    <t>Средний медицинский персонал</t>
  </si>
  <si>
    <t>Акушеры</t>
  </si>
  <si>
    <t>Фельдшеры</t>
  </si>
  <si>
    <t>Медицинские сестры</t>
  </si>
  <si>
    <t>Фельдшеры - лаборанты</t>
  </si>
  <si>
    <t>Зубные врачи</t>
  </si>
  <si>
    <t>Рентгенолаборанты и рентгенотехники</t>
  </si>
  <si>
    <t>16.3. Число больничных коек</t>
  </si>
  <si>
    <t>Терапевтических</t>
  </si>
  <si>
    <t>Педиатрические (соматические)</t>
  </si>
  <si>
    <t>Хирургических</t>
  </si>
  <si>
    <t>Онкологических</t>
  </si>
  <si>
    <t>Туберкулезных</t>
  </si>
  <si>
    <t>Инфекционных</t>
  </si>
  <si>
    <t>Офтальмологических</t>
  </si>
  <si>
    <t>Отоларингологических</t>
  </si>
  <si>
    <t>Дермато-венерологических</t>
  </si>
  <si>
    <t>Наркологических</t>
  </si>
  <si>
    <t>Неврологических</t>
  </si>
  <si>
    <t>Беременных и рожениц</t>
  </si>
  <si>
    <t>Общих коек</t>
  </si>
  <si>
    <t>Гинекологических</t>
  </si>
  <si>
    <t>16.4. Число заболеваний по основным группам болезней</t>
  </si>
  <si>
    <t>(случаев)</t>
  </si>
  <si>
    <t>Болезни крови и кроветворных органов</t>
  </si>
  <si>
    <t>Болезни нервной системы</t>
  </si>
  <si>
    <t>Болезни глаза и его придатков</t>
  </si>
  <si>
    <t>Болезни уха и сосцевидного отростка</t>
  </si>
  <si>
    <t xml:space="preserve">Болезни органов пищеварения </t>
  </si>
  <si>
    <t>Болезни кожи и подкожной клетчатки</t>
  </si>
  <si>
    <t>Болезни мочеполовой системы</t>
  </si>
  <si>
    <t>Врожденные аномалии (пороки развития)</t>
  </si>
  <si>
    <t>Травмы и отравления</t>
  </si>
  <si>
    <t>16.5. Заболеваемость по отдельным группам болезней</t>
  </si>
  <si>
    <t xml:space="preserve">Болезни эндокринной системы, </t>
  </si>
  <si>
    <t>Болезни эндокринной системы</t>
  </si>
  <si>
    <t xml:space="preserve"> (человек)</t>
  </si>
  <si>
    <t>17. ОБРАЗОВАНИЕ</t>
  </si>
  <si>
    <t>Дошкольные учреждения</t>
  </si>
  <si>
    <t>Общеобразовательные школы</t>
  </si>
  <si>
    <t>Средние специальные учебные заведения</t>
  </si>
  <si>
    <t>Высшие учебные заведения</t>
  </si>
  <si>
    <t>Число детских музыкальных школ, ед.</t>
  </si>
  <si>
    <t>Число детских школ искусств, ед.</t>
  </si>
  <si>
    <t>17.6. Число культурных учреждений по видам</t>
  </si>
  <si>
    <t>Массовые библиотеки</t>
  </si>
  <si>
    <t>Клубные учреждения</t>
  </si>
  <si>
    <t>Театры</t>
  </si>
  <si>
    <t>Киноустановки</t>
  </si>
  <si>
    <t>Музеи</t>
  </si>
  <si>
    <t>18. ЖИЛИЩНЫЙ  ФОНД</t>
  </si>
  <si>
    <t>18.1. Жилищный фонд по формам собственности</t>
  </si>
  <si>
    <t xml:space="preserve"> (квадратных метров)</t>
  </si>
  <si>
    <t>Государственный</t>
  </si>
  <si>
    <t>18.2. Оборудование жилищного фонда по видам</t>
  </si>
  <si>
    <t>(квадратных метров)</t>
  </si>
  <si>
    <t>Всего жилая площадь</t>
  </si>
  <si>
    <t>водопроводом</t>
  </si>
  <si>
    <t>канализацией</t>
  </si>
  <si>
    <t>центральным отоплением</t>
  </si>
  <si>
    <t>ваннами (душем)</t>
  </si>
  <si>
    <t>газом</t>
  </si>
  <si>
    <t>телефоном</t>
  </si>
  <si>
    <t xml:space="preserve">18.3. Обеспеченность жильем в расчете на одного человека </t>
  </si>
  <si>
    <t>(квадратных метров на 1 человека)</t>
  </si>
  <si>
    <t>Общая площадь на одного человека - всего</t>
  </si>
  <si>
    <t>Городская месность</t>
  </si>
  <si>
    <t>18.4.  Обеспеченность жильем в расчете 
на одного человека по территории</t>
  </si>
  <si>
    <t xml:space="preserve"> (квадратных метров общей площади на 1 человека)</t>
  </si>
  <si>
    <t>г.Кара-Суу</t>
  </si>
  <si>
    <t>г. Ноокат</t>
  </si>
  <si>
    <t>19. ПРАВОНАРУШЕНИЯ</t>
  </si>
  <si>
    <t>19.1. Число зарегистрированных преступлений по видам</t>
  </si>
  <si>
    <t xml:space="preserve">Всего    </t>
  </si>
  <si>
    <t>Убийство и покушения на убийство</t>
  </si>
  <si>
    <t>Умышленное причинение тяжкого вреда здоровью</t>
  </si>
  <si>
    <t>Изнасилование и покушение на изнасилование</t>
  </si>
  <si>
    <t>Грабеж</t>
  </si>
  <si>
    <t>Разбой</t>
  </si>
  <si>
    <t>Кража</t>
  </si>
  <si>
    <t>Преступления в сфере экономики</t>
  </si>
  <si>
    <t xml:space="preserve">Хулиганство  </t>
  </si>
  <si>
    <t>(зарегистрированных случаев на 10 тыс. населения)</t>
  </si>
  <si>
    <t>22. УРОВЕНЬ ЖИЗНИ НАСЕЛЕНИЯ</t>
  </si>
  <si>
    <t>22.1. Уровень жизни населения</t>
  </si>
  <si>
    <t>Уровень бедности  (%)</t>
  </si>
  <si>
    <t>Уровень крайней бедности (%)</t>
  </si>
  <si>
    <t>Острота бедности %</t>
  </si>
  <si>
    <t>Глубина бедности (%)</t>
  </si>
  <si>
    <t>Коэффициент Джини (%)</t>
  </si>
  <si>
    <t>Доступ к чистой питьевой воде (%)</t>
  </si>
  <si>
    <t>Энергетическая ценность (ккал)</t>
  </si>
  <si>
    <t>белки (г)</t>
  </si>
  <si>
    <t>жиры (г)</t>
  </si>
  <si>
    <t>Минимальный потребительский бюджет (сомов):</t>
  </si>
  <si>
    <t xml:space="preserve">Все население </t>
  </si>
  <si>
    <t>Трудоспособное</t>
  </si>
  <si>
    <t>Пенсионеры</t>
  </si>
  <si>
    <t>Дети</t>
  </si>
  <si>
    <t>Соотношение уровня среднедушевых</t>
  </si>
  <si>
    <t>доходов в регионах к среднереспубликанскому</t>
  </si>
  <si>
    <t>уровню, (%)</t>
  </si>
  <si>
    <t>Валовой региональный продукт</t>
  </si>
  <si>
    <t>(миллион  сомов)</t>
  </si>
  <si>
    <t>Частная собственность</t>
  </si>
  <si>
    <t>Косвенно измеряемые услуги финансового посредничества</t>
  </si>
  <si>
    <t>Деятельность туристических агентств (туристические агентства)</t>
  </si>
  <si>
    <t>9.4.  Численность официально зарегистрированных 
безработных по возрасту</t>
  </si>
  <si>
    <t>Число айыльных аймаков</t>
  </si>
  <si>
    <t>человек</t>
  </si>
  <si>
    <t xml:space="preserve">Оптовая и розничная торговля; ремонт автомобилей   </t>
  </si>
  <si>
    <t xml:space="preserve">Обрабатывающие производства(обрабатывающая </t>
  </si>
  <si>
    <t>промышленность)</t>
  </si>
  <si>
    <t xml:space="preserve">Оптовая и розничная торговля; ремонт автомобилей </t>
  </si>
  <si>
    <t>Профессиональная,научная и техническая деятельность</t>
  </si>
  <si>
    <t>Грузовые перевозки</t>
  </si>
  <si>
    <t xml:space="preserve">7.2. Перевозки грузов автомобильным транспортом по территории </t>
  </si>
  <si>
    <t>7.3. Грузооборот автомобильного транспорта</t>
  </si>
  <si>
    <t>7.4. Доходы от перевозок грузов автомобильным транспортом</t>
  </si>
  <si>
    <t>Пассажирские перевозки</t>
  </si>
  <si>
    <t>7.6. Перевозки пассажиров автомобильным транспортом по территории</t>
  </si>
  <si>
    <t>7.7. Пассажирооборот автомобильного транспорта</t>
  </si>
  <si>
    <t xml:space="preserve">  (миллионов пассажиро-километров)</t>
  </si>
  <si>
    <t>7.8. Доходы от перевозок пассажиров автомобильным транспортом</t>
  </si>
  <si>
    <t xml:space="preserve">  (миллионов сомов)</t>
  </si>
  <si>
    <t>Аварийность на транспорте</t>
  </si>
  <si>
    <t>7.9. Дорожно-транспортные происшествия с подвижным составом и численность пострадавших в них</t>
  </si>
  <si>
    <t xml:space="preserve">8.1.Основные показатели связи общего пользования  </t>
  </si>
  <si>
    <t xml:space="preserve">  (тысяч)</t>
  </si>
  <si>
    <t xml:space="preserve">  письменной корреспонденции</t>
  </si>
  <si>
    <t xml:space="preserve">  посылок</t>
  </si>
  <si>
    <r>
      <t xml:space="preserve">  почтовых переводов денежных средств</t>
    </r>
    <r>
      <rPr>
        <vertAlign val="superscript"/>
        <sz val="9"/>
        <rFont val="Times New Roman CYR"/>
        <charset val="204"/>
      </rPr>
      <t>1</t>
    </r>
  </si>
  <si>
    <t xml:space="preserve">  телеграмм</t>
  </si>
  <si>
    <t xml:space="preserve">  (в фактически  действовавших ценах; миллионов сомов)</t>
  </si>
  <si>
    <t>Почтовая и куррьерская деятельность</t>
  </si>
  <si>
    <t xml:space="preserve">телеграфная </t>
  </si>
  <si>
    <t>международная телефонная</t>
  </si>
  <si>
    <t>междугородная телефонная</t>
  </si>
  <si>
    <t>городская и сельская телефонная</t>
  </si>
  <si>
    <t>8.3. Основные показатели развития телефонной связи 
общего пользования</t>
  </si>
  <si>
    <t xml:space="preserve">  (на конец года)</t>
  </si>
  <si>
    <t xml:space="preserve">Число телефонных станций местной </t>
  </si>
  <si>
    <t>телефонной сети, единиц</t>
  </si>
  <si>
    <t>в городских поселениях</t>
  </si>
  <si>
    <t>в сельской местности</t>
  </si>
  <si>
    <t>Общая монтированная емкость</t>
  </si>
  <si>
    <t xml:space="preserve"> телефонных станций, тыс. номеров</t>
  </si>
  <si>
    <t xml:space="preserve">Число телефонных аппаратов (без таксофонов) </t>
  </si>
  <si>
    <t xml:space="preserve">Из общего числа телефонных аппаратов </t>
  </si>
  <si>
    <t>телефонной сети общего пользования:</t>
  </si>
  <si>
    <t xml:space="preserve">число квартирных телефонных </t>
  </si>
  <si>
    <t xml:space="preserve"> аппаратов - всего, тыс.шт.</t>
  </si>
  <si>
    <t>телефонной сети общего пользования на 1000</t>
  </si>
  <si>
    <t>человек населения - всего, шт.</t>
  </si>
  <si>
    <t>15. НАСЕЛЕНИЕ</t>
  </si>
  <si>
    <t xml:space="preserve">15.1. Численность постоянного населения по полу, возрастным </t>
  </si>
  <si>
    <t xml:space="preserve"> (оценка на конец года, человек соответствующей возрастной группы)</t>
  </si>
  <si>
    <t>Все население</t>
  </si>
  <si>
    <t xml:space="preserve">  в том числе в возрасте, лет:</t>
  </si>
  <si>
    <t xml:space="preserve">   менее 1 </t>
  </si>
  <si>
    <t xml:space="preserve">   1 - 6</t>
  </si>
  <si>
    <t xml:space="preserve">   7 - 17</t>
  </si>
  <si>
    <t xml:space="preserve">  мужчины и женщины 0-15 </t>
  </si>
  <si>
    <t xml:space="preserve">  мужчины 16-62 </t>
  </si>
  <si>
    <t xml:space="preserve">  женщины 16-57 </t>
  </si>
  <si>
    <t xml:space="preserve">  мужчины 63 и более</t>
  </si>
  <si>
    <t xml:space="preserve">  женщины 58 и более </t>
  </si>
  <si>
    <t>Городское население</t>
  </si>
  <si>
    <t>Сельское население</t>
  </si>
  <si>
    <t xml:space="preserve">                               (оценка, тыс.человек)</t>
  </si>
  <si>
    <t xml:space="preserve">  Все население</t>
  </si>
  <si>
    <t xml:space="preserve">  Городское население</t>
  </si>
  <si>
    <t xml:space="preserve">  Сельское население</t>
  </si>
  <si>
    <t xml:space="preserve">   в том числе:</t>
  </si>
  <si>
    <t xml:space="preserve"> кыргызы</t>
  </si>
  <si>
    <t xml:space="preserve"> азербайджанцы</t>
  </si>
  <si>
    <t xml:space="preserve"> армяне</t>
  </si>
  <si>
    <t xml:space="preserve"> белорусы</t>
  </si>
  <si>
    <t xml:space="preserve"> грузины</t>
  </si>
  <si>
    <t xml:space="preserve"> дунгане</t>
  </si>
  <si>
    <t xml:space="preserve"> евреи</t>
  </si>
  <si>
    <t xml:space="preserve"> казахи</t>
  </si>
  <si>
    <t xml:space="preserve"> корейцы</t>
  </si>
  <si>
    <t xml:space="preserve"> латыши</t>
  </si>
  <si>
    <t xml:space="preserve"> литовцы</t>
  </si>
  <si>
    <t xml:space="preserve"> молдаване</t>
  </si>
  <si>
    <t xml:space="preserve"> немцы</t>
  </si>
  <si>
    <t xml:space="preserve"> русские</t>
  </si>
  <si>
    <t xml:space="preserve"> таджики</t>
  </si>
  <si>
    <t xml:space="preserve"> татары</t>
  </si>
  <si>
    <t xml:space="preserve"> турки</t>
  </si>
  <si>
    <t xml:space="preserve"> туркмены</t>
  </si>
  <si>
    <t xml:space="preserve"> узбеки</t>
  </si>
  <si>
    <t xml:space="preserve"> уйгуры</t>
  </si>
  <si>
    <t xml:space="preserve"> украинцы</t>
  </si>
  <si>
    <t xml:space="preserve"> чеченцы</t>
  </si>
  <si>
    <t xml:space="preserve">15.4. Ожидаемая продолжительность жизни при рождении </t>
  </si>
  <si>
    <t>(лет)</t>
  </si>
  <si>
    <t xml:space="preserve">  Оба пола </t>
  </si>
  <si>
    <t xml:space="preserve">  Мужчины</t>
  </si>
  <si>
    <t xml:space="preserve">  Женщины</t>
  </si>
  <si>
    <t xml:space="preserve">15.5. Число родившихся и общий коэффициент рождаемости </t>
  </si>
  <si>
    <t xml:space="preserve"> по территории</t>
  </si>
  <si>
    <t>Число родившихся, человек</t>
  </si>
  <si>
    <t>Число родившихся, на 1000 населения</t>
  </si>
  <si>
    <t xml:space="preserve">15.6. Число умерших и общие коэффициенты смертности </t>
  </si>
  <si>
    <t>Число умерших, человек</t>
  </si>
  <si>
    <t xml:space="preserve">15.7. Число умерших детей в возрасте до 1 года и коэффициент </t>
  </si>
  <si>
    <t xml:space="preserve">младенческой  смертности по территории </t>
  </si>
  <si>
    <t>Число умерших детей в возрасте до 1 года, на 1000 родившихся</t>
  </si>
  <si>
    <t xml:space="preserve">15.8. Число браков и общие коэффициенты брачности </t>
  </si>
  <si>
    <t>Число браков, единиц</t>
  </si>
  <si>
    <t xml:space="preserve">15.9. Число разводов и общие коэффициенты разводимости  </t>
  </si>
  <si>
    <t>Число разводов, единиц</t>
  </si>
  <si>
    <t>15.10. Число умерших и коэффициенты смертности</t>
  </si>
  <si>
    <t xml:space="preserve"> по основным классам причин смерти</t>
  </si>
  <si>
    <t>Всего умерших, человек</t>
  </si>
  <si>
    <t xml:space="preserve">Травмы, отравления и некоторые другие </t>
  </si>
  <si>
    <t>Всего умерших на 100 000 населения</t>
  </si>
  <si>
    <t xml:space="preserve">Травмы, отравления и некоторые </t>
  </si>
  <si>
    <t>15.11. Число умерших по основным классам причин смерти по полу</t>
  </si>
  <si>
    <t xml:space="preserve">из них: </t>
  </si>
  <si>
    <t xml:space="preserve">15.12. Число умерших по основным классам причин смерти, </t>
  </si>
  <si>
    <t xml:space="preserve"> по основным возрастным  группам</t>
  </si>
  <si>
    <t xml:space="preserve">из них от: </t>
  </si>
  <si>
    <t>Моложе трудоспособного возраста</t>
  </si>
  <si>
    <t>В трудоспособном возрасте</t>
  </si>
  <si>
    <t>Старше трудоспособного возраста</t>
  </si>
  <si>
    <t>Новообразований</t>
  </si>
  <si>
    <t>Болезней системы кровообращения</t>
  </si>
  <si>
    <t>Болезней органов дыхания</t>
  </si>
  <si>
    <t>Болезней органов пищеварения</t>
  </si>
  <si>
    <t xml:space="preserve">Травм, отравлений и некоторых других  </t>
  </si>
  <si>
    <t>15.13. Число умерших детей в возрасте до 1 года и коэффициент</t>
  </si>
  <si>
    <t xml:space="preserve">   младенческой смертности по основным классам причин смерти </t>
  </si>
  <si>
    <t>Всего умерших детей в возрасте 
до 1 года, человек</t>
  </si>
  <si>
    <t>Всего умерших детей в возрасте до 1 года, на 10000 родившихся</t>
  </si>
  <si>
    <t xml:space="preserve">15.14. Внешняя миграция  населения по возрастным группам, </t>
  </si>
  <si>
    <t xml:space="preserve"> городскому и сельскому населению </t>
  </si>
  <si>
    <t>Число прибывших - всего</t>
  </si>
  <si>
    <t>в том числе в возрасте, лет:</t>
  </si>
  <si>
    <t>Мужчины и женщины 0-15</t>
  </si>
  <si>
    <t>Мужчины 16-62</t>
  </si>
  <si>
    <t>Женщины 16-57</t>
  </si>
  <si>
    <t>Мужчины 63 и более</t>
  </si>
  <si>
    <t>Женщины 58 и более</t>
  </si>
  <si>
    <t>Число выбывших - всего</t>
  </si>
  <si>
    <t>Женщины 16-58</t>
  </si>
  <si>
    <t>Миграционный прирост, отток  (-)</t>
  </si>
  <si>
    <t xml:space="preserve">15.15. Внутренняя (межобластная) миграция  населения по </t>
  </si>
  <si>
    <t xml:space="preserve">возрастным группам,  городскому и сельскому населению </t>
  </si>
  <si>
    <t>Число прибывших-всего</t>
  </si>
  <si>
    <t>кыргызы</t>
  </si>
  <si>
    <t>русские</t>
  </si>
  <si>
    <t>украинцы</t>
  </si>
  <si>
    <t>узбеки</t>
  </si>
  <si>
    <t>азербайджанцы</t>
  </si>
  <si>
    <t>таджики</t>
  </si>
  <si>
    <t>татары</t>
  </si>
  <si>
    <t>уйгуры</t>
  </si>
  <si>
    <t>турки</t>
  </si>
  <si>
    <t>Число выбывших-всего</t>
  </si>
  <si>
    <t>казахи</t>
  </si>
  <si>
    <t>армяне</t>
  </si>
  <si>
    <t>дунгане</t>
  </si>
  <si>
    <t>корейцы</t>
  </si>
  <si>
    <t>чеченцы</t>
  </si>
  <si>
    <t>Миграционный прирост, отток (-)</t>
  </si>
  <si>
    <t>15.17.  Миграционные связи с другими государствами</t>
  </si>
  <si>
    <t>15.18. Внешняя миграция населения по территории</t>
  </si>
  <si>
    <t>сельское население</t>
  </si>
  <si>
    <t>городское население</t>
  </si>
  <si>
    <t>15.19. Внутренняя (межобластная) миграция населения по территории</t>
  </si>
  <si>
    <t>(млн. сомов)</t>
  </si>
  <si>
    <t>Оптовая торговля</t>
  </si>
  <si>
    <t xml:space="preserve">Оптовая торговля </t>
  </si>
  <si>
    <t>Негосударственная</t>
  </si>
  <si>
    <t>по формам собственности</t>
  </si>
  <si>
    <t xml:space="preserve">  млн. сомов)</t>
  </si>
  <si>
    <t xml:space="preserve">   (млн. сомов)</t>
  </si>
  <si>
    <t>Всего рыночные услуги</t>
  </si>
  <si>
    <t>Услуги гостиниц и ресторанов</t>
  </si>
  <si>
    <t>Профессиональная, научная и техническая    деятельность</t>
  </si>
  <si>
    <t>10.21.  Индексы физического объема рыночных услуг
по видам экономической деятельности</t>
  </si>
  <si>
    <t>в процентах к предыдущему году</t>
  </si>
  <si>
    <t>11.1.  Индекс потребительских цен и тарифов на товары и услуги</t>
  </si>
  <si>
    <t>11.2. Средние потребительские цены (тарифы) на отдельные виды товаров (услуг) на потребительском рынке</t>
  </si>
  <si>
    <t>Рис среднезерный</t>
  </si>
  <si>
    <t>Молоко цельное разливное, л</t>
  </si>
  <si>
    <t>Яйца куриные,  10 шт.</t>
  </si>
  <si>
    <t>Масло сливочное</t>
  </si>
  <si>
    <t>Масло подсолнечное, кг</t>
  </si>
  <si>
    <t>Лук репчатый</t>
  </si>
  <si>
    <t>Сахар-песок</t>
  </si>
  <si>
    <t>Водка крепостью 40 градусов, 0,5 л</t>
  </si>
  <si>
    <t xml:space="preserve">Электроутюг </t>
  </si>
  <si>
    <t>Бензин автомобильный марки, А-80, л</t>
  </si>
  <si>
    <t>Постановка  набоек, пара</t>
  </si>
  <si>
    <t>11.3. Средние потребительские тарифы на отдельные виды услуг, оказываемых населению, в сфере туризма</t>
  </si>
  <si>
    <t xml:space="preserve">   в том числе  по районам:</t>
  </si>
  <si>
    <t>Производство основных металлов и готовых металлических изделий, кроме машин и оборудования</t>
  </si>
  <si>
    <t xml:space="preserve">Производство пищевых продуктов
 (влючая напитки) и табачных изделий </t>
  </si>
  <si>
    <t xml:space="preserve">Текстильное производство, производство 
  одежды и обуви, кожи  и  кожаных изделий </t>
  </si>
  <si>
    <t xml:space="preserve">Текстильное производство, производство 
  одежды и обуви, кожи  и кожаных изделий </t>
  </si>
  <si>
    <t xml:space="preserve"> (млн. сомов)</t>
  </si>
  <si>
    <t>10.19. Объем рыночных услуг по территории</t>
  </si>
  <si>
    <t>10.20.  Объем рыночных услуг
по видам экономической деятельности</t>
  </si>
  <si>
    <t>Акушеры и гинекологи</t>
  </si>
  <si>
    <t xml:space="preserve">Рентгенологи </t>
  </si>
  <si>
    <t>Мошенничество</t>
  </si>
  <si>
    <t>19.2. Уровень преступности</t>
  </si>
  <si>
    <t>Промышленность - всего</t>
  </si>
  <si>
    <t xml:space="preserve">3.1.   Валовой региональный продукт (ВРП) </t>
  </si>
  <si>
    <t>Чистые налоги на продукты</t>
  </si>
  <si>
    <t xml:space="preserve">3.2.   Валовой региональный продукт (ВРП) </t>
  </si>
  <si>
    <t>3.3.  Основные фонды по полной стоимости</t>
  </si>
  <si>
    <t>(на конец года; миллионов сомов)</t>
  </si>
  <si>
    <t xml:space="preserve">  Всего</t>
  </si>
  <si>
    <t>Обрабатывающая производства</t>
  </si>
  <si>
    <t>Транспортная деательность и хранение грузов</t>
  </si>
  <si>
    <t>Деательность гостиниц и ресторанов</t>
  </si>
  <si>
    <t>Финансовое  посредничество и страхование</t>
  </si>
  <si>
    <t xml:space="preserve">Здравоохранение и социальные услуги </t>
  </si>
  <si>
    <t>Искусство, развлечение и отдыха</t>
  </si>
  <si>
    <t>Прочая обсуживающая деятельность</t>
  </si>
  <si>
    <t>3.4.  Основные фонды по остаточной стоимости</t>
  </si>
  <si>
    <t>3.5.  Износ основных фондов</t>
  </si>
  <si>
    <t>4.6. Объем производства промышленной продукции 
по типам предприятий</t>
  </si>
  <si>
    <t xml:space="preserve">услуги по предоставлению Интернет каналов </t>
  </si>
  <si>
    <t xml:space="preserve"> 4.1. Объем производства промышленной продукции по видам экономической</t>
  </si>
  <si>
    <t xml:space="preserve"> деятельности (без  учета стоимости давальческого сырья)</t>
  </si>
  <si>
    <r>
      <t xml:space="preserve">13.1. Структура инвестиций в нефинансовые активы 
</t>
    </r>
    <r>
      <rPr>
        <i/>
        <sz val="10"/>
        <rFont val="Times New Roman Cyr"/>
        <charset val="204"/>
      </rPr>
      <t>(миллион сомов)</t>
    </r>
  </si>
  <si>
    <r>
      <t xml:space="preserve">13.2. Инвестиции в нефинансовые активы по формам собственности  
</t>
    </r>
    <r>
      <rPr>
        <sz val="10"/>
        <rFont val="Times New Roman CYR"/>
        <charset val="204"/>
      </rPr>
      <t>(</t>
    </r>
    <r>
      <rPr>
        <i/>
        <sz val="10"/>
        <rFont val="Times New Roman Cyr"/>
        <charset val="204"/>
      </rPr>
      <t>миллион сомов)</t>
    </r>
  </si>
  <si>
    <r>
      <t xml:space="preserve">13.3. Инвестиции в нефинансовые активы по источникам финансирования 
</t>
    </r>
    <r>
      <rPr>
        <i/>
        <sz val="10"/>
        <rFont val="Times New Roman Cyr"/>
        <charset val="204"/>
      </rPr>
      <t>(миллион сомов)</t>
    </r>
  </si>
  <si>
    <r>
      <t xml:space="preserve">по формам собственности и территории </t>
    </r>
    <r>
      <rPr>
        <i/>
        <sz val="10"/>
        <rFont val="Times New Roman Cyr"/>
        <charset val="204"/>
      </rPr>
      <t>(миллион сомов)</t>
    </r>
  </si>
  <si>
    <r>
      <t xml:space="preserve">экономической деятельности* </t>
    </r>
    <r>
      <rPr>
        <i/>
        <sz val="12"/>
        <rFont val="Times New Roman Cyr"/>
        <charset val="204"/>
      </rPr>
      <t xml:space="preserve"> 
</t>
    </r>
    <r>
      <rPr>
        <i/>
        <sz val="10"/>
        <rFont val="Times New Roman Cyr"/>
        <charset val="204"/>
      </rPr>
      <t>(тыс. долларов США)</t>
    </r>
  </si>
  <si>
    <t>9.3.  Численность официально зарегистрированных 
безработных по полу</t>
  </si>
  <si>
    <t xml:space="preserve"> (оценка на конец года, человек)</t>
  </si>
  <si>
    <t>8.2. Объем  услуг почтовой и курьерской деятельности, услуги связи</t>
  </si>
  <si>
    <t xml:space="preserve">     13.6.  Инвестиции в основной   капитал (капитальные  вложения)  </t>
  </si>
  <si>
    <t>по  видам экономической деятельности</t>
  </si>
  <si>
    <r>
      <t xml:space="preserve">13.7.Объем незавершенного строительства по формам собственности  
и территории  </t>
    </r>
    <r>
      <rPr>
        <b/>
        <sz val="10"/>
        <rFont val="Times New Roman Cyr"/>
        <charset val="204"/>
      </rPr>
      <t xml:space="preserve"> 
</t>
    </r>
    <r>
      <rPr>
        <i/>
        <sz val="10"/>
        <rFont val="Times New Roman Cyr"/>
        <charset val="204"/>
      </rPr>
      <t>(на конец года, миллион сомов)</t>
    </r>
  </si>
  <si>
    <t>14. ВНЕШНЕЭКОНОМИЧЕСКАЯ ДЕЯТЕЛЬНОСТЬ</t>
  </si>
  <si>
    <t>14.1.  Внешняя и взаимная торговля</t>
  </si>
  <si>
    <t>Внешнеторговый оборот</t>
  </si>
  <si>
    <t xml:space="preserve">   млн. сомов</t>
  </si>
  <si>
    <t xml:space="preserve">   млн. долларов США</t>
  </si>
  <si>
    <t xml:space="preserve">   млн. долларов</t>
  </si>
  <si>
    <t>Экспорт</t>
  </si>
  <si>
    <t xml:space="preserve">   млн. долларов </t>
  </si>
  <si>
    <t>Импорт</t>
  </si>
  <si>
    <t>Сальдо</t>
  </si>
  <si>
    <t xml:space="preserve">    (тысяч долларов США)</t>
  </si>
  <si>
    <t>Живые животные и продукты животного</t>
  </si>
  <si>
    <t>Продукты растительного происхождения</t>
  </si>
  <si>
    <t xml:space="preserve">Жиры и масла животного или растительного </t>
  </si>
  <si>
    <t>Готовые пищевые продукты, алкогольные</t>
  </si>
  <si>
    <t>Минеральные продукты</t>
  </si>
  <si>
    <r>
      <t xml:space="preserve">1 </t>
    </r>
    <r>
      <rPr>
        <i/>
        <sz val="9"/>
        <rFont val="Times New Roman CYR"/>
        <charset val="204"/>
      </rPr>
      <t>Товарная номенклатура внешнеэкономической деятельности СНГ, начиная с 2015г. - ТНВЭД ЕАЭС.</t>
    </r>
  </si>
  <si>
    <t>Продукция химической и связанных с ней</t>
  </si>
  <si>
    <t>Пластмассы и изделия из них, каучук</t>
  </si>
  <si>
    <t>Кожевенное сырье, кожа, натуральный мех и</t>
  </si>
  <si>
    <t>Древесина и изделия из древесины;</t>
  </si>
  <si>
    <t>Бумажная масса из древесины или из других</t>
  </si>
  <si>
    <t>Текстиль и текстильные изделия</t>
  </si>
  <si>
    <t>Обувь, головные уборы, зонты, трости</t>
  </si>
  <si>
    <t>Изделия из камня, гипса, цемента, асбеста,</t>
  </si>
  <si>
    <t>Недрагоценные металлы и изделия из них</t>
  </si>
  <si>
    <t>Машины, оборудование и механизмы,</t>
  </si>
  <si>
    <t>Средства наземного</t>
  </si>
  <si>
    <t>Разные промышленные товары</t>
  </si>
  <si>
    <t xml:space="preserve"> (тысяч долларов США)</t>
  </si>
  <si>
    <t>Древесина и изделия из древесины,</t>
  </si>
  <si>
    <t>Жемчуг природный или культивированный,</t>
  </si>
  <si>
    <t>Приборы и аппараты оптические,</t>
  </si>
  <si>
    <t xml:space="preserve"> Европа</t>
  </si>
  <si>
    <t xml:space="preserve">  Молдова</t>
  </si>
  <si>
    <t xml:space="preserve">   Германия</t>
  </si>
  <si>
    <t xml:space="preserve">   Беларусь</t>
  </si>
  <si>
    <t xml:space="preserve">   Нидерланды</t>
  </si>
  <si>
    <t xml:space="preserve">   Россия</t>
  </si>
  <si>
    <t xml:space="preserve">   Украина</t>
  </si>
  <si>
    <t xml:space="preserve">   Франция</t>
  </si>
  <si>
    <t xml:space="preserve">Азия   </t>
  </si>
  <si>
    <t xml:space="preserve">   Иран</t>
  </si>
  <si>
    <t xml:space="preserve">   Казахстан</t>
  </si>
  <si>
    <t xml:space="preserve">   Китай</t>
  </si>
  <si>
    <t xml:space="preserve">   Таджикистан</t>
  </si>
  <si>
    <t xml:space="preserve">   Турция</t>
  </si>
  <si>
    <t xml:space="preserve">   Узбекистан</t>
  </si>
  <si>
    <t xml:space="preserve">   Индия</t>
  </si>
  <si>
    <t xml:space="preserve">   Объединенные Арабские Эмираты</t>
  </si>
  <si>
    <t>Америка (США)</t>
  </si>
  <si>
    <t xml:space="preserve">   США</t>
  </si>
  <si>
    <t>14.7. Импорт товаров по странам</t>
  </si>
  <si>
    <t xml:space="preserve">   Венгрия</t>
  </si>
  <si>
    <t xml:space="preserve">   Италия</t>
  </si>
  <si>
    <t xml:space="preserve">   Бельгия</t>
  </si>
  <si>
    <t xml:space="preserve">  Латвия</t>
  </si>
  <si>
    <t xml:space="preserve">   Литва</t>
  </si>
  <si>
    <t xml:space="preserve">   Молдова</t>
  </si>
  <si>
    <t xml:space="preserve">  Словения</t>
  </si>
  <si>
    <t xml:space="preserve">   Польша</t>
  </si>
  <si>
    <t xml:space="preserve">   Соединённое Королевство (Великобритания)</t>
  </si>
  <si>
    <t xml:space="preserve">   Швеция</t>
  </si>
  <si>
    <t xml:space="preserve">   Эстония</t>
  </si>
  <si>
    <t xml:space="preserve"> Азия   </t>
  </si>
  <si>
    <t xml:space="preserve">   в том числе:      </t>
  </si>
  <si>
    <t xml:space="preserve">   Азербайджан</t>
  </si>
  <si>
    <t xml:space="preserve">   Малайзия</t>
  </si>
  <si>
    <t xml:space="preserve">   Туркменистан</t>
  </si>
  <si>
    <t xml:space="preserve">   Япония</t>
  </si>
  <si>
    <t xml:space="preserve">   Вьетнам</t>
  </si>
  <si>
    <t xml:space="preserve">   Монголия</t>
  </si>
  <si>
    <t xml:space="preserve">   Пакистан</t>
  </si>
  <si>
    <t>Америка</t>
  </si>
  <si>
    <t xml:space="preserve">   Канада</t>
  </si>
  <si>
    <t xml:space="preserve">   Эквадор</t>
  </si>
  <si>
    <t>Африка</t>
  </si>
  <si>
    <t xml:space="preserve">   Египет</t>
  </si>
  <si>
    <t>14.8. Экспорт важнейших видов товаров в натуральном выражении</t>
  </si>
  <si>
    <t>кв.метр</t>
  </si>
  <si>
    <t>тонн</t>
  </si>
  <si>
    <t>Овощи и фрукты</t>
  </si>
  <si>
    <t>Рис</t>
  </si>
  <si>
    <t xml:space="preserve">Табак </t>
  </si>
  <si>
    <t>Уголь</t>
  </si>
  <si>
    <t>шт</t>
  </si>
  <si>
    <t>Волокно хлопковое</t>
  </si>
  <si>
    <t>Живые животные</t>
  </si>
  <si>
    <t>14.9. Импорт важнейших видов товаров в натуральном выражении</t>
  </si>
  <si>
    <t>Пшеница</t>
  </si>
  <si>
    <t>Мука пшеничная</t>
  </si>
  <si>
    <t>Удобрения</t>
  </si>
  <si>
    <t>Соль</t>
  </si>
  <si>
    <t xml:space="preserve">Ковры и прочие текстильные </t>
  </si>
  <si>
    <t>Обувь</t>
  </si>
  <si>
    <t>тыс.пар</t>
  </si>
  <si>
    <t>куб.м</t>
  </si>
  <si>
    <t>Число умерших детей в возрасте до 1 года,  человек</t>
  </si>
  <si>
    <t xml:space="preserve">   республиканского бюджета</t>
  </si>
  <si>
    <t>Республиканского бюджета</t>
  </si>
  <si>
    <t>10.2.  Индексы физического объема оборота  оптовой и розничной</t>
  </si>
  <si>
    <t xml:space="preserve">торговли, ремонта автомобилей и мотоциклов </t>
  </si>
  <si>
    <t>10.8.  Услуги гостиниц по формам собственности</t>
  </si>
  <si>
    <t>10.8. Услуги ресторанов по формам собственности</t>
  </si>
  <si>
    <t xml:space="preserve">10.10.  Оптовая и розничная торговля, </t>
  </si>
  <si>
    <t>10.11.  Индексы физического объема оптовой и розничной</t>
  </si>
  <si>
    <t xml:space="preserve">   торговли, ремонта автомобилей и мотоциклов по территории   </t>
  </si>
  <si>
    <t xml:space="preserve">10.14.  Объем оборота розничной торговли, </t>
  </si>
  <si>
    <t xml:space="preserve">10.15.  Розничная торговля, включая оборот предприятий </t>
  </si>
  <si>
    <t>питания по территории</t>
  </si>
  <si>
    <t xml:space="preserve">10.16. Индексы физического объема оборота розничной торговли, </t>
  </si>
  <si>
    <t>10.17. Розничная торговля по типам предприятий</t>
  </si>
  <si>
    <t>10.18. Розничная торговля, включая предприятия питания,</t>
  </si>
  <si>
    <t>Производство основных металлов и готовых металлических изделий</t>
  </si>
  <si>
    <t xml:space="preserve">   Кения</t>
  </si>
  <si>
    <t>в том числе проживали на территории стран СНГ:</t>
  </si>
  <si>
    <t>Стран Бальтии и вне СНГ</t>
  </si>
  <si>
    <t>Кредита банка (резидента КР)</t>
  </si>
  <si>
    <t xml:space="preserve">   Грузия</t>
  </si>
  <si>
    <t xml:space="preserve">   Республика Корея</t>
  </si>
  <si>
    <t xml:space="preserve">   Гватемала</t>
  </si>
  <si>
    <t>Австралия и океания</t>
  </si>
  <si>
    <t xml:space="preserve">    Крупные предприятия</t>
  </si>
  <si>
    <t xml:space="preserve">  Австрия</t>
  </si>
  <si>
    <t>Сельское хозяйство,  лесное хозяйство и рыболовство</t>
  </si>
  <si>
    <t>Розничная торговля, кроме торговли
 автомобилями и моторным топливом</t>
  </si>
  <si>
    <t>Розничная торговля, кроме торговли
автомобилями и моторным топливом</t>
  </si>
  <si>
    <t>Оптовая и розничная торговля автомобилями и мотоциклами, их деталями, узлами и принадлежностями</t>
  </si>
  <si>
    <t>Здравоохранение и социальное 
обслуживание населения</t>
  </si>
  <si>
    <t>Мыло хозяйственое, 250 г</t>
  </si>
  <si>
    <t>Производство электрического оборудования</t>
  </si>
  <si>
    <t>6. СТРОИТЕЛЬСТВО</t>
  </si>
  <si>
    <t xml:space="preserve">6.1. Объем подрядных работ, выполненных строительными </t>
  </si>
  <si>
    <t xml:space="preserve">6.2. Капитальный и текущий ремонт, выполненный строительными  </t>
  </si>
  <si>
    <t>организациями, по формам собственности и территории</t>
  </si>
  <si>
    <t xml:space="preserve"> (миллион сомов)</t>
  </si>
  <si>
    <t>6.3. Объем подрядных работ, выполненных собственными силами</t>
  </si>
  <si>
    <t>строительных организаций по типам предприятий</t>
  </si>
  <si>
    <t>(квадратных метров общей площади)</t>
  </si>
  <si>
    <t xml:space="preserve">Частная </t>
  </si>
  <si>
    <t>Общеобразовательных школ,</t>
  </si>
  <si>
    <t>Больниц,  коек</t>
  </si>
  <si>
    <t>в том числе выбыли на территорию стран СНГ:</t>
  </si>
  <si>
    <t>13.8. Структура поступления прямых иностранных инвестиций</t>
  </si>
  <si>
    <t xml:space="preserve">  Узбекистан</t>
  </si>
  <si>
    <t xml:space="preserve">  Кипр</t>
  </si>
  <si>
    <t>в том числе со странами СНГ:</t>
  </si>
  <si>
    <t xml:space="preserve">Обеспечение (снабжение) электроэнергией, 
газом, паром и кондиционированным воздухом </t>
  </si>
  <si>
    <t xml:space="preserve">12.4.  Сальдированный финансовый результат (прибль минус убыток) </t>
  </si>
  <si>
    <t>Приозводство электрического оборудования</t>
  </si>
  <si>
    <t xml:space="preserve">  Италия</t>
  </si>
  <si>
    <t xml:space="preserve">  Нидерланды</t>
  </si>
  <si>
    <t xml:space="preserve">   Республика Корея </t>
  </si>
  <si>
    <t xml:space="preserve">   Чешская Республика</t>
  </si>
  <si>
    <t xml:space="preserve">   Армения</t>
  </si>
  <si>
    <t>Алкогольные и безалкогольные напитки и уксус</t>
  </si>
  <si>
    <t>л</t>
  </si>
  <si>
    <t>Портландцемент</t>
  </si>
  <si>
    <t>Хлеб, мучные кондитерские изделия</t>
  </si>
  <si>
    <t>Краски и лаки (включая эмали иполитуры)</t>
  </si>
  <si>
    <t xml:space="preserve">Шины и  покрышки пневматические резиновые новые </t>
  </si>
  <si>
    <t>Лесоматериалы</t>
  </si>
  <si>
    <t xml:space="preserve">напольные покрытия </t>
  </si>
  <si>
    <t>Болезни костно-мышечной системы и соединительной ткани</t>
  </si>
  <si>
    <t xml:space="preserve">  Болезни органов пищеварения</t>
  </si>
  <si>
    <t xml:space="preserve">17.1. Число образовательных организаций по видам </t>
  </si>
  <si>
    <t>Образовательные организации среднего профессионального образования</t>
  </si>
  <si>
    <t>Образовательные организации высшего профессионального образования</t>
  </si>
  <si>
    <t xml:space="preserve">17.2. Численность детей, учащихся и студентов по видам организаций        </t>
  </si>
  <si>
    <t>17.3.Выпуск учащихся и студентов образовательных организаций по видам</t>
  </si>
  <si>
    <t xml:space="preserve">   Частный</t>
  </si>
  <si>
    <t>19.4. Численность выявленных лиц, совершивших преступления по занятию на момент совершения преступления</t>
  </si>
  <si>
    <t>10.3. Деятельность гостиниц и ресторанов</t>
  </si>
  <si>
    <t>10.4.  Индексы физического объема деятельности гостиниц и ресторанов</t>
  </si>
  <si>
    <t>10.12.Деятельность гостиниц и ресторанов по территории</t>
  </si>
  <si>
    <t>Доходы, всего</t>
  </si>
  <si>
    <t>Доходы от операционной деятельности</t>
  </si>
  <si>
    <t>подоходный налог с физических лиц-резидентов Кыргызской Республики</t>
  </si>
  <si>
    <t>налог на доходы лиц-нерезидентов Кыргызской Республики</t>
  </si>
  <si>
    <t>налоги на  прибыль</t>
  </si>
  <si>
    <t>налог на добавленную стоимость</t>
  </si>
  <si>
    <t>налог с продаж</t>
  </si>
  <si>
    <t>акцизный налог</t>
  </si>
  <si>
    <t>налоги за использование недр</t>
  </si>
  <si>
    <t>Доходы от продажи нефинансовых активов</t>
  </si>
  <si>
    <t xml:space="preserve">Расходы, всего </t>
  </si>
  <si>
    <t>12.2.  Местный бюджет</t>
  </si>
  <si>
    <t>поступления по единому налогу</t>
  </si>
  <si>
    <t>налог на основе патента</t>
  </si>
  <si>
    <t>налог на имущество</t>
  </si>
  <si>
    <t>земельный налог</t>
  </si>
  <si>
    <t>налоги за пользование недрами</t>
  </si>
  <si>
    <t>Сухари и печенье;  кондитерские изделия и пирожные длительного хранения</t>
  </si>
  <si>
    <t>радиосвязь, радиовещание и телевидение</t>
  </si>
  <si>
    <r>
      <t xml:space="preserve"> 9.1.1  Численность  занятого  населения  по видам экономической деятельности </t>
    </r>
    <r>
      <rPr>
        <b/>
        <vertAlign val="superscript"/>
        <sz val="12"/>
        <rFont val="Times New Roman Cyr"/>
        <charset val="204"/>
      </rPr>
      <t>*</t>
    </r>
    <r>
      <rPr>
        <b/>
        <sz val="12"/>
        <rFont val="Times New Roman CYR"/>
        <charset val="204"/>
      </rPr>
      <t xml:space="preserve">
</t>
    </r>
  </si>
  <si>
    <t>2020</t>
  </si>
  <si>
    <r>
      <t>*</t>
    </r>
    <r>
      <rPr>
        <i/>
        <sz val="9"/>
        <color rgb="FFFF0000"/>
        <rFont val="Times New Roman Cyr"/>
        <charset val="204"/>
      </rPr>
      <t xml:space="preserve">По  данным интегрированного выборочного обследования бюджетов домашних хозяйств и рабочей силы
   </t>
    </r>
  </si>
  <si>
    <t>403  975,2</t>
  </si>
  <si>
    <t>1156, 0</t>
  </si>
  <si>
    <t>COVID-19</t>
  </si>
  <si>
    <t xml:space="preserve">   Психиатрических</t>
  </si>
  <si>
    <t>Болезни крови и кроветворных органов                                     питания, нарушения обмена веществ</t>
  </si>
  <si>
    <t xml:space="preserve">   Новообразования</t>
  </si>
  <si>
    <t>Число учащихся в музыкальных школах          на начало учебного года, чел.</t>
  </si>
  <si>
    <t>Численность педагогических работников       музыкальных школ, чел.</t>
  </si>
  <si>
    <t>Число учащихся в школах искуств                   на начало учебного года, чел.</t>
  </si>
  <si>
    <t>Численность педагогических работников                       в школах искуств, чел.</t>
  </si>
  <si>
    <t>Насилие в семье</t>
  </si>
  <si>
    <t>Преступления, связанные с незаконным    оборотом наркотиков</t>
  </si>
  <si>
    <t xml:space="preserve">12.1.  Выручка (валовой доход) от реализации </t>
  </si>
  <si>
    <t xml:space="preserve">12.2.  Сальдированный финансовый результат (прибль минус убыток) </t>
  </si>
  <si>
    <t>12.5.  Прибыль рентабельных предприятий экономики</t>
  </si>
  <si>
    <t>12.6.  Прибыль рентабельных предприятий экономики по территории</t>
  </si>
  <si>
    <t>12.7.  Убытки нерентабельных  предприятий экономики</t>
  </si>
  <si>
    <t>12.8.  Убытки нерентабельных  предприятий экономики по территории</t>
  </si>
  <si>
    <t xml:space="preserve">12.9.  Количество отчитавшихся  предприятий экономики </t>
  </si>
  <si>
    <t>12.10.  Количество отчитавшихся  предприятий экономики</t>
  </si>
  <si>
    <t>по территории (единиц)</t>
  </si>
  <si>
    <t>12.11.  Количество нерентабельных предприятий экономики</t>
  </si>
  <si>
    <t xml:space="preserve">12.12.  Количество нерентабельных предприятий экономики </t>
  </si>
  <si>
    <t>12.13.  Дебиторская задолженность предприятий экономики</t>
  </si>
  <si>
    <t>12.14.  Дебиторская задолженность предприятий экономики</t>
  </si>
  <si>
    <t>по территории  (на конец года, тысяч сомов)</t>
  </si>
  <si>
    <t>12.15.  Кредиторская задолженность предприятий экономики</t>
  </si>
  <si>
    <t>12.16.  Кредиторская задолженность предприятий экономики</t>
  </si>
  <si>
    <t>по территории (на конец года, тысяч сомов)</t>
  </si>
  <si>
    <t xml:space="preserve">  (на 1 января)  </t>
  </si>
  <si>
    <t xml:space="preserve">  Всего  </t>
  </si>
  <si>
    <t>Сельское хозяйство, лесное хозяйство и рыболовство.</t>
  </si>
  <si>
    <t>Обеспечение (снабжение) электроэнергией, газом, паром и кондициронированным воздухом.</t>
  </si>
  <si>
    <t>Водоснабжение, очистка, обработка отходов и получение вторичного сырья.</t>
  </si>
  <si>
    <t xml:space="preserve">Оптовая и розничная торговля, ремонт автомобилейи мотоциклов. </t>
  </si>
  <si>
    <t>Транспортная деятельность и хранение грузов.</t>
  </si>
  <si>
    <t>Деятельность гостиниц и ресторанов.</t>
  </si>
  <si>
    <t xml:space="preserve">Профессиональная, научная и техническая деятельность </t>
  </si>
  <si>
    <t>Администативная и вспомагательная деятельность.</t>
  </si>
  <si>
    <t>Государственное управление и оборона; обязательное социальное обеспечение.</t>
  </si>
  <si>
    <t>Здравоохранение и социальное обслуживание населения.</t>
  </si>
  <si>
    <t>Искусство, развлечение и отдых.</t>
  </si>
  <si>
    <t>Прочая обслуживающая деятельность.</t>
  </si>
  <si>
    <t>Иные формы собственности</t>
  </si>
  <si>
    <t>Действующие «1»</t>
  </si>
  <si>
    <t>Спящие менее года «2»</t>
  </si>
  <si>
    <t>В стадии ликвидации «3»</t>
  </si>
  <si>
    <t>Вновь созданные «4»</t>
  </si>
  <si>
    <t>Не действующие более одного года "5"</t>
  </si>
  <si>
    <t>Не действующие более десяти лет "6"</t>
  </si>
  <si>
    <t>Признак «0» ("призрак") заполняется фактически 
не существующему субъекту</t>
  </si>
  <si>
    <t>Неправительственные организации</t>
  </si>
  <si>
    <t>Средства массовой информации</t>
  </si>
  <si>
    <t>2.5. Количество неправительственных организаций, средств массовой информации, политических  партий1</t>
  </si>
  <si>
    <t xml:space="preserve">                                                                                            (на 1 января)</t>
  </si>
  <si>
    <t xml:space="preserve">                                                                   (на 1 января)</t>
  </si>
  <si>
    <t>18.5. Показатели деятельности предприятий, предоставляющих    коммунальные услуги</t>
  </si>
  <si>
    <t>Городская местность</t>
  </si>
  <si>
    <t>Количество отпущено воды всем потребителям по месту жительства</t>
  </si>
  <si>
    <t>Среднесуточное использование   водопроводной воды в расчете на   одного человека по месту жительства</t>
  </si>
  <si>
    <t>литров</t>
  </si>
  <si>
    <t>Одиночное протяжение уличной  водопроводной сети по месту  расположения</t>
  </si>
  <si>
    <t>км</t>
  </si>
  <si>
    <t>Число бань общественного пользования</t>
  </si>
  <si>
    <t>ед.</t>
  </si>
  <si>
    <t>Общая площадь всех зеленных    насаждений</t>
  </si>
  <si>
    <t>га</t>
  </si>
  <si>
    <t>Протяжение освещаемых частей улиц, проездов и улиц-набережных</t>
  </si>
  <si>
    <t>Сельская местность</t>
  </si>
  <si>
    <t xml:space="preserve">   км</t>
  </si>
  <si>
    <t>20. ОКРУЖАЮЩАЯ  СРЕДА</t>
  </si>
  <si>
    <t>20.1. Выбросы загрязняющих веществ в атмосферный воздух</t>
  </si>
  <si>
    <t>летучие органические соединения (ЛОС)</t>
  </si>
  <si>
    <t>Число природных национальных парков, ед.</t>
  </si>
  <si>
    <t>Их площадь, га</t>
  </si>
  <si>
    <t>Число заповедников</t>
  </si>
  <si>
    <t>Их  площадь</t>
  </si>
  <si>
    <t>20.3. Лесное хозяйство</t>
  </si>
  <si>
    <t>Лесовосстановление, га</t>
  </si>
  <si>
    <t>Вырублено древесины,плотных куб.м</t>
  </si>
  <si>
    <t>21.1. Число гостиниц по формам собственности</t>
  </si>
  <si>
    <t>Негосударственная собственность</t>
  </si>
  <si>
    <t xml:space="preserve"> Всего гостиниц, ед.</t>
  </si>
  <si>
    <t xml:space="preserve"> Численность посетителей, чел.</t>
  </si>
  <si>
    <t>21.2. Число санаторно-курортных учреждений</t>
  </si>
  <si>
    <t>Всего санаторно-курортных учреждений, ед.</t>
  </si>
  <si>
    <t xml:space="preserve">  в том числе санатории-профилактории</t>
  </si>
  <si>
    <t>21.3. Единовременная вместимость санаторно-курортных учреждений</t>
  </si>
  <si>
    <t>Всего мест</t>
  </si>
  <si>
    <t xml:space="preserve">   в том чесле санатории-профилактории</t>
  </si>
  <si>
    <t>21.4. Численность лечившихся и отдохнувших  в санаторно-курортных учреждениях</t>
  </si>
  <si>
    <t xml:space="preserve">(человек)              </t>
  </si>
  <si>
    <t>Численность лечившихся 
и отдохнувших - всего</t>
  </si>
  <si>
    <t xml:space="preserve">   из них в санаториях-профилакториях</t>
  </si>
  <si>
    <t xml:space="preserve">21.5. Численность  внутренних туристов </t>
  </si>
  <si>
    <t xml:space="preserve"> (человек)                 </t>
  </si>
  <si>
    <t>21.6. Число организаций отдыха и туризма</t>
  </si>
  <si>
    <t xml:space="preserve">  (единиц)                  </t>
  </si>
  <si>
    <t>Организации отдыха и туризма, всего</t>
  </si>
  <si>
    <t>природные парки и заповедники</t>
  </si>
  <si>
    <t>21.7. Численность обслуженных в организациях отдыха и туризма</t>
  </si>
  <si>
    <t xml:space="preserve">(человек)                 </t>
  </si>
  <si>
    <t xml:space="preserve">Число обслуженных организациями </t>
  </si>
  <si>
    <t xml:space="preserve">Кара-Суйский </t>
  </si>
  <si>
    <t>Кара-Суйский</t>
  </si>
  <si>
    <t>Дошкольных учреждений, мест</t>
  </si>
  <si>
    <t>( миллион сомов)</t>
  </si>
  <si>
    <t xml:space="preserve">Обрабатывающие производства (обрабатывающая </t>
  </si>
  <si>
    <t>Финансовое посредничество</t>
  </si>
  <si>
    <t>Государственное управление и оборона</t>
  </si>
  <si>
    <t>448,,5</t>
  </si>
  <si>
    <t xml:space="preserve">  Чешская Республика</t>
  </si>
  <si>
    <t>2021</t>
  </si>
  <si>
    <t>5. СЕЛЬСКОЕ ХОЗЯЙСТВО</t>
  </si>
  <si>
    <t>5.1.  Количество субъектов сельского хозяйства</t>
  </si>
  <si>
    <t xml:space="preserve"> ( единиц)</t>
  </si>
  <si>
    <t>Государственные хозяйства</t>
  </si>
  <si>
    <t>Коллективные хозяйства</t>
  </si>
  <si>
    <t>Крестьянские (фермерские) хозяйства</t>
  </si>
  <si>
    <t>( на 1 января,гектаров)</t>
  </si>
  <si>
    <t>Сельскохозяйственные угодья - всего</t>
  </si>
  <si>
    <t>Пашня</t>
  </si>
  <si>
    <t>Многолетние насаждения</t>
  </si>
  <si>
    <t>Залежь</t>
  </si>
  <si>
    <t>Сенокосы</t>
  </si>
  <si>
    <t>Пастбища</t>
  </si>
  <si>
    <t xml:space="preserve">5.3. Особо охраняемые территории </t>
  </si>
  <si>
    <t>(процентах)</t>
  </si>
  <si>
    <t xml:space="preserve">  (в действующих ценах, миллионов сомов)</t>
  </si>
  <si>
    <t>Сельское хозяйство</t>
  </si>
  <si>
    <t xml:space="preserve">    Растениеводство</t>
  </si>
  <si>
    <t xml:space="preserve">   Животноводство</t>
  </si>
  <si>
    <t>Услуги, оказанные сельскому хозяйству</t>
  </si>
  <si>
    <t>Охота и лесное хозяйство</t>
  </si>
  <si>
    <t>5.5.  Индекс физического объема  продукции сельского хозяйства, лесного хозяйства и рыболовства</t>
  </si>
  <si>
    <t xml:space="preserve"> ( в процентах)</t>
  </si>
  <si>
    <t>Продукция (товары и услуги) селького хозяйства, охоты и лесного хозяйства</t>
  </si>
  <si>
    <r>
      <t>5.6.</t>
    </r>
    <r>
      <rPr>
        <b/>
        <sz val="12"/>
        <color indexed="53"/>
        <rFont val="Times New Roman Cyr"/>
        <family val="1"/>
        <charset val="204"/>
      </rPr>
      <t xml:space="preserve">  </t>
    </r>
    <r>
      <rPr>
        <b/>
        <sz val="12"/>
        <rFont val="Times New Roman CYR"/>
        <family val="1"/>
        <charset val="204"/>
      </rPr>
      <t xml:space="preserve">Посевная площадь основных видов сельскохозяйственных культур </t>
    </r>
  </si>
  <si>
    <t>(гектар)</t>
  </si>
  <si>
    <t>Все категории хозяйств</t>
  </si>
  <si>
    <t>Зерновые культуры -всего</t>
  </si>
  <si>
    <t>Хлопок</t>
  </si>
  <si>
    <t xml:space="preserve">   Табак</t>
  </si>
  <si>
    <t xml:space="preserve">   Масличные культуры</t>
  </si>
  <si>
    <t xml:space="preserve">   Картофель</t>
  </si>
  <si>
    <t xml:space="preserve">   Овощи</t>
  </si>
  <si>
    <t xml:space="preserve">   Бахчи продовольственные </t>
  </si>
  <si>
    <t>Зерновые культуры</t>
  </si>
  <si>
    <t>Табак</t>
  </si>
  <si>
    <t xml:space="preserve">                  -</t>
  </si>
  <si>
    <t xml:space="preserve">                 -</t>
  </si>
  <si>
    <t>Масличные культуры</t>
  </si>
  <si>
    <t>Овощи</t>
  </si>
  <si>
    <t xml:space="preserve">Бахчи продовольственные </t>
  </si>
  <si>
    <t>Домашние хозяйства населения</t>
  </si>
  <si>
    <t xml:space="preserve">5.7.  Посевная площадь  сельскохозяйственных культур по территории </t>
  </si>
  <si>
    <t xml:space="preserve">  (во всех категориях хозяйств, гектар)</t>
  </si>
  <si>
    <t xml:space="preserve">Хлопок </t>
  </si>
  <si>
    <t>Бахчи продовольственные</t>
  </si>
  <si>
    <t xml:space="preserve">5.8.  Производство основных видов сельскохозяйственной продукции  </t>
  </si>
  <si>
    <t>(тонн)</t>
  </si>
  <si>
    <t xml:space="preserve">Зерно (в весе после доработки) </t>
  </si>
  <si>
    <t>Плоды и ягоды</t>
  </si>
  <si>
    <t>Виноград</t>
  </si>
  <si>
    <t>Мясо (в живой массе)</t>
  </si>
  <si>
    <t>Мясо (в убойной массе)</t>
  </si>
  <si>
    <t>Молоко сырое</t>
  </si>
  <si>
    <t>Яйца, тыс. шт</t>
  </si>
  <si>
    <t>Шерсть (в физическом весе)</t>
  </si>
  <si>
    <t>Мед</t>
  </si>
  <si>
    <t xml:space="preserve">                   -</t>
  </si>
  <si>
    <t xml:space="preserve">5.9.  Производство основных видов сельскохозяйственной </t>
  </si>
  <si>
    <t>продукции  по территории</t>
  </si>
  <si>
    <t xml:space="preserve">  (во всех категориях хозяйств, тонн)</t>
  </si>
  <si>
    <t>Яйца, тыс. шт.</t>
  </si>
  <si>
    <t>5.10. Урожайность сельскохозяйственных культур</t>
  </si>
  <si>
    <t xml:space="preserve"> (центнеров с гектара)</t>
  </si>
  <si>
    <t xml:space="preserve">Зерновые культуры </t>
  </si>
  <si>
    <t>5.11. Урожайность основных сельскохозяйственных культур по территории</t>
  </si>
  <si>
    <t xml:space="preserve">  (центнеров с гектара)</t>
  </si>
  <si>
    <t xml:space="preserve"> (тонн)</t>
  </si>
  <si>
    <t xml:space="preserve">Зерно </t>
  </si>
  <si>
    <t>Скот и птица (в живой массе)</t>
  </si>
  <si>
    <t xml:space="preserve">5.13.  Численность скота и птицы </t>
  </si>
  <si>
    <t xml:space="preserve">   (на конец года,  голов)</t>
  </si>
  <si>
    <t>Крупный рогатый скот</t>
  </si>
  <si>
    <t>Свиньи</t>
  </si>
  <si>
    <t>Овцы и козы</t>
  </si>
  <si>
    <t>Лошади</t>
  </si>
  <si>
    <t>Домашняя птица</t>
  </si>
  <si>
    <t>5.14. Численность скота и птицы по территории</t>
  </si>
  <si>
    <t xml:space="preserve">      (на конец года,  голов)</t>
  </si>
  <si>
    <t>Араван</t>
  </si>
  <si>
    <t>5.15.  Продуктивность скота и птицы</t>
  </si>
  <si>
    <t xml:space="preserve"> Средний надой молока от одной коровы, кг</t>
  </si>
  <si>
    <t xml:space="preserve"> Средняя яйценоскость одной курицы-несушки, шт     93</t>
  </si>
  <si>
    <t xml:space="preserve"> Средний настриг шерсти от одной овцы, кг</t>
  </si>
  <si>
    <t xml:space="preserve"> Средняя яйценоскость одной курицы-несушки, шт     98</t>
  </si>
  <si>
    <t xml:space="preserve"> Средняя яйценоскость одной курицы-несушки, шт  100</t>
  </si>
  <si>
    <t xml:space="preserve"> Средняя яйценоскость одной курицы-несушки, шт    91</t>
  </si>
  <si>
    <t>5.16.  Продуктивность скота и птицы по территории</t>
  </si>
  <si>
    <t xml:space="preserve">                                                                                          12.1.  Республиканский бюджет</t>
  </si>
  <si>
    <t xml:space="preserve">                     12. ГОСУДАРСТВЕННЫЕ ФИНАНСЫ</t>
  </si>
  <si>
    <t xml:space="preserve">                                                                                                      (тысяч сомов)</t>
  </si>
  <si>
    <t>Сельское хозяйство,лесное хозяйство и рыболовство</t>
  </si>
  <si>
    <t xml:space="preserve">  Афганистан</t>
  </si>
  <si>
    <t xml:space="preserve">  Литва</t>
  </si>
  <si>
    <r>
      <t>организациями,  по формам собственности и территории</t>
    </r>
    <r>
      <rPr>
        <b/>
        <vertAlign val="superscript"/>
        <sz val="12"/>
        <rFont val="Times New Roman"/>
        <family val="1"/>
        <charset val="204"/>
        <scheme val="minor"/>
      </rPr>
      <t>1</t>
    </r>
  </si>
  <si>
    <r>
      <t xml:space="preserve">1) </t>
    </r>
    <r>
      <rPr>
        <sz val="8"/>
        <rFont val="Times New Roman"/>
        <family val="1"/>
        <charset val="204"/>
        <scheme val="minor"/>
      </rPr>
      <t>Включая капитальный и текущий ремонты</t>
    </r>
  </si>
  <si>
    <t>погибло</t>
  </si>
  <si>
    <t>ранено</t>
  </si>
  <si>
    <t xml:space="preserve">Производство пищевых продуктов(включая напитки) и табачных изделий </t>
  </si>
  <si>
    <t>Производство деревянных и бумажных изделий, полиграфическая деятельность</t>
  </si>
  <si>
    <t>Производство резиновых и пластмассовых изделий, прочих неметаллических 
минеральных продуктов</t>
  </si>
  <si>
    <t>Обеспечение (снабжение) электроэнергией, паром и кондиционированным  воздухом</t>
  </si>
  <si>
    <t>Водоснабженеие, очистка, обработка отходов и получение вторичного сырья</t>
  </si>
  <si>
    <t xml:space="preserve">Производство пищевых продуктов (включая напитки) и табачных изделий </t>
  </si>
  <si>
    <t>Производство резиновых и пластмассовых  изделий, прочих неметаллических минеральных продуктов</t>
  </si>
  <si>
    <t>Обеспечение (снабжение) электроэнергией,  паром и кондиционированным  воздухом</t>
  </si>
  <si>
    <t>Административная и вспомогательная 
деятельность</t>
  </si>
  <si>
    <t>Производство деревянных и бумажных 
изделий, полиграфическая деятельность</t>
  </si>
  <si>
    <t xml:space="preserve">Текстильное производство, производство одежды и обуви, кожи  и кожанных изделий </t>
  </si>
  <si>
    <t>Оптовая и розничная торговля; ремонт автомобилей и мотоциклов</t>
  </si>
  <si>
    <t xml:space="preserve">Текстильное производство, производство одежды и обуви, кожи  и кожаных изделий </t>
  </si>
  <si>
    <t>Сельское хозяйство, лесное хозяйство и  рыболовство</t>
  </si>
  <si>
    <t>Производство резиновых и пластмассовых изделий, прочих неметаллических минеральных продуктов</t>
  </si>
  <si>
    <t>Здравоохранение и социальное обслуживаниенаселения</t>
  </si>
  <si>
    <t xml:space="preserve">Производство пищевых продуктов (влючая напитки) и табачных изделий </t>
  </si>
  <si>
    <t xml:space="preserve">Производство пищевых продуктов
(влючая напитки) и табачных изделий </t>
  </si>
  <si>
    <t xml:space="preserve">Текстильное производство, производство одежды и обуви, кожи  и прочих кожаных изделий </t>
  </si>
  <si>
    <t>Прочие производства, ремонт и установка машин иоборудования</t>
  </si>
  <si>
    <t>Обеспечение (снабжение) электроэнергией, 
паром и кондиционированным  воздухом</t>
  </si>
  <si>
    <t>Оптовая и розничная торговля; ремонт автомобилей и  мотоциклов</t>
  </si>
  <si>
    <t>Обеспечение (снабжение) электроэнергией, паром и кондиционированным воздухом</t>
  </si>
  <si>
    <t>Профессиональная, научная и техническаядеятельность</t>
  </si>
  <si>
    <t>Административная и вспомогательная
деятельность</t>
  </si>
  <si>
    <t>Государственная собственность</t>
  </si>
  <si>
    <t>Муниципальная (коммунальная) собственность</t>
  </si>
  <si>
    <t>0</t>
  </si>
  <si>
    <t xml:space="preserve">  2. ПРЕДПРИЯТИЯ И ОРГАНИЗАЦИИ </t>
  </si>
  <si>
    <t>(на 1 января)</t>
  </si>
  <si>
    <t xml:space="preserve">               (на 1 января)</t>
  </si>
  <si>
    <t xml:space="preserve"> политические партии</t>
  </si>
  <si>
    <t>группам и месту проживания</t>
  </si>
  <si>
    <r>
      <t>2022</t>
    </r>
    <r>
      <rPr>
        <b/>
        <vertAlign val="superscript"/>
        <sz val="10"/>
        <rFont val="Times New Roman Cyr"/>
        <charset val="204"/>
      </rPr>
      <t xml:space="preserve"> 1</t>
    </r>
  </si>
  <si>
    <r>
      <t>2022</t>
    </r>
    <r>
      <rPr>
        <b/>
        <vertAlign val="superscript"/>
        <sz val="10"/>
        <color theme="1"/>
        <rFont val="Times New Roman Cyr"/>
        <charset val="204"/>
      </rPr>
      <t xml:space="preserve"> 1</t>
    </r>
  </si>
  <si>
    <t>15.3.  Распределение постаянного населения по отдельным этническим группам</t>
  </si>
  <si>
    <t xml:space="preserve"> другие этнические группы</t>
  </si>
  <si>
    <r>
      <rPr>
        <vertAlign val="superscript"/>
        <sz val="9"/>
        <color theme="1"/>
        <rFont val="Times New Roman Cyr"/>
        <charset val="204"/>
      </rPr>
      <t>1</t>
    </r>
    <r>
      <rPr>
        <sz val="9"/>
        <color theme="1"/>
        <rFont val="Times New Roman Cyr"/>
        <charset val="204"/>
      </rPr>
      <t xml:space="preserve"> С учетом данных переписи населения и жилищного фонда Кыргызской Республики 2022 года.
16.2. Шаардык жана айылдык калк боюнча нак калктын орточо жылдык саны 
</t>
    </r>
  </si>
  <si>
    <r>
      <t>2022</t>
    </r>
    <r>
      <rPr>
        <b/>
        <vertAlign val="superscript"/>
        <sz val="10"/>
        <color theme="1"/>
        <rFont val="Times New Roman"/>
        <family val="1"/>
        <charset val="204"/>
        <scheme val="minor"/>
      </rPr>
      <t xml:space="preserve"> 1</t>
    </r>
  </si>
  <si>
    <r>
      <t xml:space="preserve">Число умерших, на 1000 населения </t>
    </r>
    <r>
      <rPr>
        <b/>
        <vertAlign val="superscript"/>
        <sz val="9"/>
        <rFont val="Times New Roman CYR"/>
        <charset val="204"/>
      </rPr>
      <t>1</t>
    </r>
  </si>
  <si>
    <r>
      <t xml:space="preserve">Число разводов, на 1000 населения </t>
    </r>
    <r>
      <rPr>
        <b/>
        <vertAlign val="superscript"/>
        <sz val="9"/>
        <rFont val="Times New Roman CYR"/>
        <family val="1"/>
        <charset val="204"/>
      </rPr>
      <t>1</t>
    </r>
  </si>
  <si>
    <r>
      <t xml:space="preserve">Число браков, на 1000 населения </t>
    </r>
    <r>
      <rPr>
        <b/>
        <vertAlign val="superscript"/>
        <sz val="9"/>
        <rFont val="Times New Roman CYR"/>
        <charset val="204"/>
      </rPr>
      <t>1</t>
    </r>
  </si>
  <si>
    <t>15.16. Внешняя миграция населения по этническому составу</t>
  </si>
  <si>
    <t>другие этнические группы</t>
  </si>
  <si>
    <r>
      <rPr>
        <vertAlign val="superscript"/>
        <sz val="9"/>
        <color theme="1"/>
        <rFont val="Times New Roman Cyr"/>
        <charset val="204"/>
      </rPr>
      <t>1</t>
    </r>
    <r>
      <rPr>
        <sz val="9"/>
        <color theme="1"/>
        <rFont val="Times New Roman Cyr"/>
        <charset val="204"/>
      </rPr>
      <t xml:space="preserve"> С учетом данных переписи населения и жилищного фонда Кыргызской Республики 2022 года.
</t>
    </r>
  </si>
  <si>
    <t xml:space="preserve"> в том числе:</t>
  </si>
  <si>
    <t xml:space="preserve"> народы Пакистана и Индии </t>
  </si>
  <si>
    <r>
      <rPr>
        <vertAlign val="superscript"/>
        <sz val="9"/>
        <rFont val="Times New Roman CYR"/>
        <charset val="204"/>
      </rPr>
      <t>1</t>
    </r>
    <r>
      <rPr>
        <sz val="9"/>
        <rFont val="Times New Roman CYR"/>
        <charset val="204"/>
      </rPr>
      <t xml:space="preserve"> Данные за 2022 год - пересчитаны от  итогов переписи населения и жилищного фонда Кыргызской Республики                        2022 года.
16.2. Шаардык жана айылдык калк боюнча нак калктын орточо жылдык саны 
</t>
    </r>
  </si>
  <si>
    <r>
      <rPr>
        <vertAlign val="superscript"/>
        <sz val="9"/>
        <rFont val="Times New Roman CYR"/>
        <charset val="204"/>
      </rPr>
      <t>1</t>
    </r>
    <r>
      <rPr>
        <sz val="9"/>
        <rFont val="Times New Roman CYR"/>
        <charset val="204"/>
      </rPr>
      <t xml:space="preserve"> Данные за 2022 год - пересчитаны от  итогов переписи населения и жилищного фонда Кыргызской Республики                   2022 года.
</t>
    </r>
  </si>
  <si>
    <t>Некоторых инфекционных и 
паразитарных болезней</t>
  </si>
  <si>
    <t xml:space="preserve">последствия воздействия внешних причин </t>
  </si>
  <si>
    <t xml:space="preserve">другие последствия воздействия </t>
  </si>
  <si>
    <t xml:space="preserve">внешних причин </t>
  </si>
  <si>
    <t>Некоторых инфекционных и паразитарных болезней</t>
  </si>
  <si>
    <t>последствий воздействия внешних причин</t>
  </si>
  <si>
    <t xml:space="preserve">Отдельные состояния, возникающие </t>
  </si>
  <si>
    <t xml:space="preserve">в перинатальный период </t>
  </si>
  <si>
    <t xml:space="preserve">Врожденные аномалии (пороки развития), </t>
  </si>
  <si>
    <t>деформации и  хромосомные нарушения</t>
  </si>
  <si>
    <t>последствия воздействия внешних причин</t>
  </si>
  <si>
    <t xml:space="preserve">Болезни нервной системы  </t>
  </si>
  <si>
    <t xml:space="preserve">Врожденные аномалии (пороки развития),  </t>
  </si>
  <si>
    <t>деформации и хромосомные нарушения</t>
  </si>
  <si>
    <t xml:space="preserve">Болезни нервной системы </t>
  </si>
  <si>
    <t>Казахстана</t>
  </si>
  <si>
    <t>России</t>
  </si>
  <si>
    <t>Таджикистана</t>
  </si>
  <si>
    <t>Узбекистана</t>
  </si>
  <si>
    <t>Азербайджана</t>
  </si>
  <si>
    <t>Беларусии</t>
  </si>
  <si>
    <t>Туркменистана</t>
  </si>
  <si>
    <t>Украины</t>
  </si>
  <si>
    <t>Азербайджаном</t>
  </si>
  <si>
    <t>Беларусью</t>
  </si>
  <si>
    <t>Казахстаном</t>
  </si>
  <si>
    <t>Россией</t>
  </si>
  <si>
    <t>Таджикистаном</t>
  </si>
  <si>
    <t>Туркменистаном</t>
  </si>
  <si>
    <t>Узбекистаном</t>
  </si>
  <si>
    <t>Украиной</t>
  </si>
  <si>
    <t>2022</t>
  </si>
  <si>
    <t>Обеспечение (снабжение) электроэнергией, паром и кондицированным воздухом</t>
  </si>
  <si>
    <t>Оптовая и розничная торговля, ремонт автомобилей и мотоциклов</t>
  </si>
  <si>
    <t>Транспортная деятельность и 
 хранение грузов</t>
  </si>
  <si>
    <t>Профессиональная, научная и 
техническая деятельность</t>
  </si>
  <si>
    <t>Операции с невижимым 
имуществом</t>
  </si>
  <si>
    <r>
      <t>*)</t>
    </r>
    <r>
      <rPr>
        <i/>
        <sz val="10"/>
        <rFont val="Times New Roman"/>
        <family val="1"/>
        <charset val="204"/>
      </rPr>
      <t xml:space="preserve"> по данным интегрированного выборочного обследования бюджетов домашних хозяйств и рабочей силы
     рабочей силы </t>
    </r>
  </si>
  <si>
    <t>Сельское хозяйство, охота, лесное хозяйство 
(включая рыболовство и рыбоводство)</t>
  </si>
  <si>
    <t>и учреждения отдыха - всего</t>
  </si>
  <si>
    <t>9.6.  Численность официально зарегистрированных безработных по территории</t>
  </si>
  <si>
    <t xml:space="preserve">г.Кара-Суу </t>
  </si>
  <si>
    <t xml:space="preserve">г.Узген </t>
  </si>
  <si>
    <t>Обеспечение (снабжение) электроэнергией, 
паром и кондицированным воздухом</t>
  </si>
  <si>
    <t>Оптовая и розничная торговля, 
ремонт автомобилей и мотоциклов</t>
  </si>
  <si>
    <t>Профессиональная, научная и техническая 
деятельность</t>
  </si>
  <si>
    <t xml:space="preserve">в т.ч. Гостиницы </t>
  </si>
  <si>
    <t>в т.ч. г. Ноокат</t>
  </si>
  <si>
    <t xml:space="preserve">  Бельгия</t>
  </si>
  <si>
    <t xml:space="preserve">  Венгрия</t>
  </si>
  <si>
    <t xml:space="preserve">  Болгария</t>
  </si>
  <si>
    <t xml:space="preserve">  Германия</t>
  </si>
  <si>
    <t xml:space="preserve">  Беларусь</t>
  </si>
  <si>
    <t xml:space="preserve">  Греция</t>
  </si>
  <si>
    <t xml:space="preserve">  Россия</t>
  </si>
  <si>
    <t xml:space="preserve">  Польша</t>
  </si>
  <si>
    <t xml:space="preserve">  Украина</t>
  </si>
  <si>
    <t xml:space="preserve">  Румыния</t>
  </si>
  <si>
    <t xml:space="preserve">  Словакия</t>
  </si>
  <si>
    <t xml:space="preserve">  Швейцария</t>
  </si>
  <si>
    <t xml:space="preserve">  Эстония</t>
  </si>
  <si>
    <t xml:space="preserve">   Афганистан</t>
  </si>
  <si>
    <t xml:space="preserve">   Ирак</t>
  </si>
  <si>
    <t xml:space="preserve">   Саудовская Аравия</t>
  </si>
  <si>
    <t xml:space="preserve">   Аргентина</t>
  </si>
  <si>
    <t xml:space="preserve">   со странами  СНГ</t>
  </si>
  <si>
    <t xml:space="preserve">   со странами вне СНГ</t>
  </si>
  <si>
    <r>
      <t xml:space="preserve">14.2.  Экспорт товаров по разделам ТН ВЭД </t>
    </r>
    <r>
      <rPr>
        <b/>
        <vertAlign val="superscript"/>
        <sz val="12"/>
        <rFont val="Times New Roman"/>
        <family val="1"/>
        <charset val="204"/>
        <scheme val="minor"/>
      </rPr>
      <t>1</t>
    </r>
  </si>
  <si>
    <t>происхождения</t>
  </si>
  <si>
    <t xml:space="preserve">происхождения, продукты их расщепления                   -  </t>
  </si>
  <si>
    <t xml:space="preserve">и безалкогольные напитки и уксус, табак  </t>
  </si>
  <si>
    <t>отраслей промышленности</t>
  </si>
  <si>
    <t>и резиновые изделия</t>
  </si>
  <si>
    <t xml:space="preserve">изделия из них, дорожные принадлежности                   - </t>
  </si>
  <si>
    <t xml:space="preserve">древесный уголь, пробка </t>
  </si>
  <si>
    <t xml:space="preserve">волокнистых растительных материалов </t>
  </si>
  <si>
    <t>макулатура, бумага, картон и изделия из них                -</t>
  </si>
  <si>
    <t xml:space="preserve">складные, хлысты, кнуты </t>
  </si>
  <si>
    <t>слюды и из подобных материалов, керами-</t>
  </si>
  <si>
    <t>ческие изделия, стекло и изделия из него</t>
  </si>
  <si>
    <t>драгоценные или полудрагоценные камни,</t>
  </si>
  <si>
    <t>драгоценные металлы и изделия из них,</t>
  </si>
  <si>
    <t xml:space="preserve">бижутерия, монеты </t>
  </si>
  <si>
    <t>электротехническое оборудование, их  части;</t>
  </si>
  <si>
    <t xml:space="preserve">аппаратура для записи и воспроизведения </t>
  </si>
  <si>
    <t>телевизионного изображения и звука,</t>
  </si>
  <si>
    <t>их части и принадлежности</t>
  </si>
  <si>
    <t>транспорта, их части и принадлежности</t>
  </si>
  <si>
    <t xml:space="preserve">фотографические, кинематографические,    </t>
  </si>
  <si>
    <t xml:space="preserve">измерительные, контрольные, медицинские, </t>
  </si>
  <si>
    <t>часы, музыкальные  инструменты, их части</t>
  </si>
  <si>
    <r>
      <t xml:space="preserve">14.3. Импорт товаров по разделам ТН ВЭД </t>
    </r>
    <r>
      <rPr>
        <b/>
        <vertAlign val="superscript"/>
        <sz val="12"/>
        <rFont val="Times New Roman CYR"/>
        <family val="1"/>
        <charset val="204"/>
      </rPr>
      <t>1</t>
    </r>
  </si>
  <si>
    <t>происхождения, продукты их расщепления</t>
  </si>
  <si>
    <t>изделия из них, дорожные принадлежности</t>
  </si>
  <si>
    <t>макулатура, бумага, картон и изделия из них</t>
  </si>
  <si>
    <t>слюды и из подобных материалов, керамические</t>
  </si>
  <si>
    <t>изделия, стекло и изделия из него</t>
  </si>
  <si>
    <r>
      <t xml:space="preserve">14.6. Экспорт товаров по странам </t>
    </r>
    <r>
      <rPr>
        <i/>
        <sz val="11"/>
        <rFont val="Times New Roman Cyr"/>
        <charset val="204"/>
      </rPr>
      <t xml:space="preserve"> </t>
    </r>
  </si>
  <si>
    <t>(тысячу долларов США)</t>
  </si>
  <si>
    <t>Добыча каменного угля и бурого угля (лигнита)</t>
  </si>
  <si>
    <t>Добыча металлических руд</t>
  </si>
  <si>
    <t>Добыча прочих полезных ископаемых</t>
  </si>
  <si>
    <t>Производство пищевых продуктов 
(включая напитки) и табачных изделий</t>
  </si>
  <si>
    <t>Текстильное производство; производство одежды и обуви, кожи и прочих кожаных изделий</t>
  </si>
  <si>
    <t>Производство деревянных и бумажных изделий; полиграфическая деятельность</t>
  </si>
  <si>
    <t>Производство резиновых и пластмассовых изделий,  прочих неметаллических минеральных продуктов</t>
  </si>
  <si>
    <t>Производство основных металлов и готовых 
металлических изделий, кроме машин и 
оборудования</t>
  </si>
  <si>
    <t>Прочие производства, ремонт и установка 
машин и оборудования</t>
  </si>
  <si>
    <t>Производство электроэнергии, ее передача и 
распределение</t>
  </si>
  <si>
    <t>Обеспечение (снабжение) паром и  кондиционированным воздухом</t>
  </si>
  <si>
    <t>Водоснабжение, очистка, обработка отходов и получение вторичного сырья</t>
  </si>
  <si>
    <t>Сбор, обработка и распределение воды 
(водоснабжение)</t>
  </si>
  <si>
    <t>Сбор, обработка и уничтожение отходов, 
получение вторичного сырья</t>
  </si>
  <si>
    <t>Обеззараживание и прочая обработка отходов</t>
  </si>
  <si>
    <t>в т.ч. г.Кара-Суу</t>
  </si>
  <si>
    <t>в т.ч.г. Ноокат</t>
  </si>
  <si>
    <t>в т.ч.г. Узген</t>
  </si>
  <si>
    <t>Производство пищевых продуктов (включая напитки) и табачных изделий</t>
  </si>
  <si>
    <t>Производство деревянных и бумажных изделий; 
полиграфическая деятельность</t>
  </si>
  <si>
    <t>Производство основных металлов и готовых 
металлических изделий, кроме машин и оборудования</t>
  </si>
  <si>
    <t>Производство электрического  оборудования</t>
  </si>
  <si>
    <t>Производство машин и оборудования</t>
  </si>
  <si>
    <t xml:space="preserve">Обеспечение (снабжение) электроэнергией, газом, паром и кондиционированным воздухом </t>
  </si>
  <si>
    <t>Производство электроэнергии, ее передача 
и распределение</t>
  </si>
  <si>
    <t>Обеспечение (снабжение) паром и 
кондиционированным воздухом</t>
  </si>
  <si>
    <t>Сбор, обработка и уничтожение отходов 
получение вторичного сырья</t>
  </si>
  <si>
    <t>Мороженое и продукты аналогичные замороженные</t>
  </si>
  <si>
    <t>Макароны, лапша, кускус и изделия 
мучные аналогичные</t>
  </si>
  <si>
    <t>Фрукты, овощи и грибы переработанные
и консервированные</t>
  </si>
  <si>
    <t>Воды минеральные , газированные, неподслащенные и неароматизированные</t>
  </si>
  <si>
    <t>Табак промышленно изготовленный 
и его заменители</t>
  </si>
  <si>
    <t>Одежда верхняя, кроме трикотажной, мужская и для мальчиков</t>
  </si>
  <si>
    <t>Одежда верхняя, кроме трикотажной, 
женская и для девочек</t>
  </si>
  <si>
    <t xml:space="preserve">Кирпичи керамические, неогнеупорные, строительные </t>
  </si>
  <si>
    <t xml:space="preserve"> в том числе по типам предприятий:</t>
  </si>
  <si>
    <t>Малые</t>
  </si>
  <si>
    <t>Средние</t>
  </si>
  <si>
    <t>Индивидуальные предприниматели</t>
  </si>
  <si>
    <t>в т.ч.   г.Узген</t>
  </si>
  <si>
    <t>в т.ч.   г.Кара-Суу</t>
  </si>
  <si>
    <t xml:space="preserve">ученических мест </t>
  </si>
  <si>
    <t xml:space="preserve">Амбулаторно-поликлинических 
учреждений, посещений в смену </t>
  </si>
  <si>
    <t>в т.ч.   г.Ноокат</t>
  </si>
  <si>
    <t>прочие</t>
  </si>
  <si>
    <t>квартирных телефонных аппаратов</t>
  </si>
  <si>
    <t>Налоговые доходы</t>
  </si>
  <si>
    <t>Налоги на доходы и прибыль</t>
  </si>
  <si>
    <t>Налоги на товары и услуги</t>
  </si>
  <si>
    <t>Прочие налоги и сборы</t>
  </si>
  <si>
    <t>Неналоговые доходы</t>
  </si>
  <si>
    <t>Доходы от собственности и проценты</t>
  </si>
  <si>
    <t>Доходы от продажи товаров и оказания услуг</t>
  </si>
  <si>
    <t>Штрафы,пени, санкции, конфискации</t>
  </si>
  <si>
    <t>сборы и платежи</t>
  </si>
  <si>
    <t>поступления от оказания платных услуг</t>
  </si>
  <si>
    <t>Добровольные трансферты и гранты                                                 единицам государственного сектора</t>
  </si>
  <si>
    <t>Прочие неналоговые доходы</t>
  </si>
  <si>
    <r>
      <t>Расходы от осуществления операционной деятельности</t>
    </r>
    <r>
      <rPr>
        <b/>
        <vertAlign val="superscript"/>
        <sz val="9"/>
        <rFont val="Times New Roman"/>
        <family val="1"/>
        <charset val="204"/>
      </rPr>
      <t xml:space="preserve"> </t>
    </r>
  </si>
  <si>
    <t>Государственные службы общего назначения</t>
  </si>
  <si>
    <t>Оборона, общественный порядок и безопасность</t>
  </si>
  <si>
    <t xml:space="preserve">Государственные услуги, связанные с экономической деятельностью </t>
  </si>
  <si>
    <t>Охрана окружающей среды</t>
  </si>
  <si>
    <t>Здравоохранение</t>
  </si>
  <si>
    <t>Отдых, культура и религия</t>
  </si>
  <si>
    <t>Социальная защита</t>
  </si>
  <si>
    <t>Расходы на приобретение нефинансовых 
активов</t>
  </si>
  <si>
    <t>Налоги на собственность</t>
  </si>
  <si>
    <t>Полученные официальные трансферты</t>
  </si>
  <si>
    <t>Добровольные трансферты и гранты единицам государственного сектора</t>
  </si>
  <si>
    <r>
      <t>Доходы от продажи нефинансовых</t>
    </r>
    <r>
      <rPr>
        <sz val="9"/>
        <color indexed="8"/>
        <rFont val="Times New Roman"/>
        <family val="1"/>
        <charset val="204"/>
      </rPr>
      <t xml:space="preserve"> </t>
    </r>
    <r>
      <rPr>
        <b/>
        <sz val="9"/>
        <color indexed="8"/>
        <rFont val="Times New Roman"/>
        <family val="1"/>
        <charset val="204"/>
      </rPr>
      <t>активов</t>
    </r>
  </si>
  <si>
    <t>Оборона,  общественный порядок и безопасность</t>
  </si>
  <si>
    <t xml:space="preserve">Государственные услуги, связанные с 
экономической деятельностью </t>
  </si>
  <si>
    <t>Жилищные и коммунальные услуги</t>
  </si>
  <si>
    <t>в т.ч. г.Узген</t>
  </si>
  <si>
    <t xml:space="preserve"> в т.ч. г.Узген</t>
  </si>
  <si>
    <t xml:space="preserve">   в том числе финансируемые за счет:</t>
  </si>
  <si>
    <t>в т.ч.  г. Ноокат</t>
  </si>
  <si>
    <t>в т.ч.  г.Узген</t>
  </si>
  <si>
    <t>в т.ч.  г.Кара-Суу</t>
  </si>
  <si>
    <t>в т.ч.  г. Узген</t>
  </si>
  <si>
    <t xml:space="preserve"> паром и кондиционированным воздухом</t>
  </si>
  <si>
    <t>и мотоциклов</t>
  </si>
  <si>
    <t>в т.ч.  г.Ноокат</t>
  </si>
  <si>
    <t xml:space="preserve"> и мотоциклов</t>
  </si>
  <si>
    <t xml:space="preserve">    в том числе:</t>
  </si>
  <si>
    <t xml:space="preserve">    в том числе:      </t>
  </si>
  <si>
    <t xml:space="preserve">                -</t>
  </si>
  <si>
    <t xml:space="preserve">               -</t>
  </si>
  <si>
    <t xml:space="preserve">   Рыболовство</t>
  </si>
  <si>
    <t>из нее:</t>
  </si>
  <si>
    <t>растениеводство</t>
  </si>
  <si>
    <t>животноводство</t>
  </si>
  <si>
    <t xml:space="preserve"> в т.ч. районы</t>
  </si>
  <si>
    <t>в т.ч. районы</t>
  </si>
  <si>
    <t>в т.ч. г. Карасуу</t>
  </si>
  <si>
    <t>в  т.ч. коровы</t>
  </si>
  <si>
    <t xml:space="preserve"> в  т.ч. коровы</t>
  </si>
  <si>
    <t>в  том числе коровы</t>
  </si>
  <si>
    <t>в т.ч. г Узген</t>
  </si>
  <si>
    <t>в них ГВС</t>
  </si>
  <si>
    <t xml:space="preserve">   в том числе по районам:</t>
  </si>
  <si>
    <t>послеродового периода</t>
  </si>
  <si>
    <t>перинотальном периоде</t>
  </si>
  <si>
    <t>обозначенные состояния</t>
  </si>
  <si>
    <t>Психические расстройства и расстройства поведения</t>
  </si>
  <si>
    <t>17.4. Численность воспитателей и преподавателей  по видам образовательных организаций</t>
  </si>
  <si>
    <r>
      <t xml:space="preserve">   </t>
    </r>
    <r>
      <rPr>
        <sz val="9"/>
        <rFont val="Times New Roman"/>
        <family val="1"/>
        <charset val="204"/>
      </rPr>
      <t>Обеспеченность:</t>
    </r>
  </si>
  <si>
    <r>
      <t xml:space="preserve">341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</si>
  <si>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377 </t>
    </r>
    <r>
      <rPr>
        <vertAlign val="superscript"/>
        <sz val="9"/>
        <rFont val="Times New Roman"/>
        <family val="1"/>
        <charset val="204"/>
      </rPr>
      <t>1</t>
    </r>
  </si>
  <si>
    <r>
      <t xml:space="preserve">325 </t>
    </r>
    <r>
      <rPr>
        <vertAlign val="superscript"/>
        <sz val="9"/>
        <rFont val="Times New Roman"/>
        <family val="1"/>
        <charset val="204"/>
      </rPr>
      <t>2</t>
    </r>
  </si>
  <si>
    <r>
      <t xml:space="preserve">337 </t>
    </r>
    <r>
      <rPr>
        <vertAlign val="superscript"/>
        <sz val="9"/>
        <rFont val="Times New Roman"/>
        <family val="1"/>
        <charset val="204"/>
      </rPr>
      <t>2</t>
    </r>
  </si>
  <si>
    <t>Рабочие</t>
  </si>
  <si>
    <t>Служащие, предприниматели</t>
  </si>
  <si>
    <t>Учащиеся учебных заведений: общеобразовательных школ</t>
  </si>
  <si>
    <t>высших и средних специальных учебных  заведений</t>
  </si>
  <si>
    <t>Трудоспособные лица, не работавшие и     не учившиеся</t>
  </si>
  <si>
    <t>Другие категории лиц</t>
  </si>
  <si>
    <r>
      <t xml:space="preserve">1 </t>
    </r>
    <r>
      <rPr>
        <sz val="8"/>
        <rFont val="Times New Roman"/>
        <family val="1"/>
        <charset val="204"/>
      </rPr>
      <t>25-28 лет.</t>
    </r>
  </si>
  <si>
    <r>
      <t xml:space="preserve">2 </t>
    </r>
    <r>
      <rPr>
        <sz val="8"/>
        <rFont val="Times New Roman"/>
        <family val="1"/>
        <charset val="204"/>
      </rPr>
      <t>29 лет и старше.</t>
    </r>
  </si>
  <si>
    <r>
      <t>тыс.м</t>
    </r>
    <r>
      <rPr>
        <vertAlign val="superscript"/>
        <sz val="9"/>
        <color indexed="8"/>
        <rFont val="Times New Roman"/>
        <family val="1"/>
        <charset val="204"/>
      </rPr>
      <t>3</t>
    </r>
  </si>
  <si>
    <t>20.2.  Государственные природные заповедники и природные парки</t>
  </si>
  <si>
    <t>Площадь лесного фонда, тыс. га</t>
  </si>
  <si>
    <t>Площадь покрытая лесом, тыс. га</t>
  </si>
  <si>
    <t>в том числе:      твердых</t>
  </si>
  <si>
    <t>газообразных и жидких</t>
  </si>
  <si>
    <t>сероводород</t>
  </si>
  <si>
    <t>из них:      сернистый ангидрид</t>
  </si>
  <si>
    <t>окись углерода</t>
  </si>
  <si>
    <t>прочие газообразные и жидкие</t>
  </si>
  <si>
    <t>окислы азота</t>
  </si>
  <si>
    <r>
      <t>*</t>
    </r>
    <r>
      <rPr>
        <sz val="9"/>
        <rFont val="Times New Roman"/>
        <family val="1"/>
        <charset val="204"/>
      </rPr>
      <t xml:space="preserve"> - данные ф№22 - зембаланс.</t>
    </r>
  </si>
  <si>
    <t>в том числе по видам:                                                                             детские оздоровительные комплексы</t>
  </si>
  <si>
    <t>отдыха и туризма - всего</t>
  </si>
  <si>
    <t>природными парками и заповедниками</t>
  </si>
  <si>
    <t>Все этнические группы</t>
  </si>
  <si>
    <t>промышленной продукции</t>
  </si>
  <si>
    <t>(по основным производимым видам):</t>
  </si>
  <si>
    <t>(капитальные  вложения)</t>
  </si>
  <si>
    <t>транспортом</t>
  </si>
  <si>
    <t xml:space="preserve"> Деятельность гостиниц и ресторанов</t>
  </si>
  <si>
    <t>оборот предприятий питания</t>
  </si>
  <si>
    <t xml:space="preserve"> сельскохозяйственной продукции:</t>
  </si>
  <si>
    <t>продукции (по видам экономической                      деятельности) без стоимости 
давальческого сырья</t>
  </si>
  <si>
    <t xml:space="preserve"> продукции (работ, услуг)</t>
  </si>
  <si>
    <t xml:space="preserve"> Число зарегистрированных преступлений</t>
  </si>
  <si>
    <t xml:space="preserve"> Численность наличного населения 
(оценка на конец года)</t>
  </si>
  <si>
    <r>
      <t xml:space="preserve">  </t>
    </r>
    <r>
      <rPr>
        <sz val="8"/>
        <rFont val="Times New Roman"/>
        <family val="1"/>
        <charset val="204"/>
      </rPr>
      <t xml:space="preserve">  Алайский</t>
    </r>
  </si>
  <si>
    <r>
      <t xml:space="preserve">    </t>
    </r>
    <r>
      <rPr>
        <sz val="8"/>
        <rFont val="Times New Roman"/>
        <family val="1"/>
        <charset val="204"/>
      </rPr>
      <t>Алайский</t>
    </r>
  </si>
  <si>
    <r>
      <t xml:space="preserve">  </t>
    </r>
    <r>
      <rPr>
        <sz val="9"/>
        <rFont val="Times New Roman"/>
        <family val="1"/>
        <charset val="204"/>
      </rPr>
      <t xml:space="preserve">  Алайский</t>
    </r>
  </si>
  <si>
    <r>
      <t xml:space="preserve">     </t>
    </r>
    <r>
      <rPr>
        <sz val="9"/>
        <rFont val="Times New Roman"/>
        <family val="1"/>
        <charset val="204"/>
      </rPr>
      <t>районы:</t>
    </r>
  </si>
  <si>
    <t>10.13. Индексы физического объема  оборота гостиниц и ресторанов</t>
  </si>
  <si>
    <t xml:space="preserve">     районы:</t>
  </si>
  <si>
    <t>Розничная торговля, кроме торговли автомобилями и моторным топливом</t>
  </si>
  <si>
    <r>
      <t xml:space="preserve">   </t>
    </r>
    <r>
      <rPr>
        <sz val="9"/>
        <rFont val="Times New Roman"/>
        <family val="1"/>
        <charset val="204"/>
      </rPr>
      <t xml:space="preserve"> Алайский</t>
    </r>
  </si>
  <si>
    <t xml:space="preserve">  Торгующие организации</t>
  </si>
  <si>
    <t xml:space="preserve">  Торговля на всех типах рынков</t>
  </si>
  <si>
    <t xml:space="preserve">    г.Кара-Суу</t>
  </si>
  <si>
    <t xml:space="preserve">    г. Ноокат</t>
  </si>
  <si>
    <t xml:space="preserve">    г.Узген</t>
  </si>
  <si>
    <t xml:space="preserve">  Негосударственная</t>
  </si>
  <si>
    <t xml:space="preserve">    в том числе  районы:</t>
  </si>
  <si>
    <t>Товары</t>
  </si>
  <si>
    <t>Жилищные услуги, вода, электроэнергия, 
газ, другие виды топлива</t>
  </si>
  <si>
    <t>Организация отдыха и культурных 
мероприятий</t>
  </si>
  <si>
    <t>Проживание в гостинице 
(за сутки с человека)</t>
  </si>
  <si>
    <t>Санаторий, дом отдыха профсоюзный 
(за 1 день с человека)</t>
  </si>
  <si>
    <t>Пригородный автобус (за 1 поездку с человека в расчете на 35 км)</t>
  </si>
  <si>
    <t>Городской пассажирский транспорт 
(за 1 поездку)</t>
  </si>
  <si>
    <t>Междугородная телефонная связь 
внутри области (за 1 минуту)</t>
  </si>
  <si>
    <t xml:space="preserve">Питание в столовой, комплексный 
обед  (на 1 человека) </t>
  </si>
  <si>
    <t>Печать фотографий (фотографии для 
паспорта за 4 штуки)</t>
  </si>
  <si>
    <t xml:space="preserve"> Оптовая и розничная торговля;  автомобилей         и    мотоциклов</t>
  </si>
  <si>
    <t xml:space="preserve">  Ошская область</t>
  </si>
  <si>
    <t xml:space="preserve">  Алайский район</t>
  </si>
  <si>
    <t xml:space="preserve">  Араванский район</t>
  </si>
  <si>
    <t xml:space="preserve"> Городское население</t>
  </si>
  <si>
    <t xml:space="preserve"> Число выбывших - всего</t>
  </si>
  <si>
    <t>14-17 лет</t>
  </si>
  <si>
    <t>18-24 лет</t>
  </si>
  <si>
    <t>25-29 лет</t>
  </si>
  <si>
    <t>30 и старше</t>
  </si>
  <si>
    <t>Нарушение правил дорожного движения  и эксплуатации транспортных 
средств - всего</t>
  </si>
  <si>
    <t>Средний надой молока от одной коровы, кг</t>
  </si>
  <si>
    <t>Средняя яйценоскость одной курицы-несушки, шт</t>
  </si>
  <si>
    <t>Средний настриг шерсти от одной овцы, кг</t>
  </si>
  <si>
    <t xml:space="preserve">в т.ч. г. Узген </t>
  </si>
  <si>
    <t>автобусы</t>
  </si>
  <si>
    <t>такси</t>
  </si>
  <si>
    <t>Совершено ДТП, единиц</t>
  </si>
  <si>
    <t>Счисленность пострадавших,человек</t>
  </si>
  <si>
    <r>
      <rPr>
        <vertAlign val="superscript"/>
        <sz val="9"/>
        <color theme="1"/>
        <rFont val="Times New Roman Cyr"/>
        <charset val="204"/>
      </rPr>
      <t>1</t>
    </r>
    <r>
      <rPr>
        <sz val="9"/>
        <color theme="1"/>
        <rFont val="Times New Roman Cyr"/>
        <charset val="204"/>
      </rPr>
      <t xml:space="preserve"> Данные за 2022 год - пересчитаны от  итогов переписи населения и жилищного фонда Кыргызской Республики  
 2022 года.
16.2. Шаардык жана айылдык калк боюнча нак калктын орточо жылдык саны 
</t>
    </r>
  </si>
  <si>
    <r>
      <rPr>
        <vertAlign val="superscript"/>
        <sz val="9"/>
        <rFont val="Times New Roman CYR"/>
        <charset val="204"/>
      </rPr>
      <t>1</t>
    </r>
    <r>
      <rPr>
        <sz val="9"/>
        <rFont val="Times New Roman CYR"/>
        <charset val="204"/>
      </rPr>
      <t xml:space="preserve"> Данные за 2022 год - пересчитаны от  итогов переписи населения и жилищного фонда Кыргызской Республики      
  2022 года.
</t>
    </r>
  </si>
  <si>
    <r>
      <rPr>
        <b/>
        <sz val="9"/>
        <rFont val="Times New Roman"/>
        <family val="1"/>
        <charset val="204"/>
      </rPr>
      <t>Всего</t>
    </r>
    <r>
      <rPr>
        <sz val="9"/>
        <rFont val="Times New Roman"/>
        <family val="1"/>
        <charset val="204"/>
      </rPr>
      <t xml:space="preserve">                                                                                         Число заболеваний  впервые  с установленным диагнозом</t>
    </r>
  </si>
  <si>
    <t>г. Узген</t>
  </si>
  <si>
    <t>3. ВАЛОВЫЙ РЕГИОНАЛЬНЫЙ ПРОДУКТ (ВРП)</t>
  </si>
  <si>
    <t>Сельское хозяйство, лесное хозяйство и рыбоводство</t>
  </si>
  <si>
    <t>Водоснабжение, очистка, обработка отходов  и получение вторичного сырья</t>
  </si>
  <si>
    <t>Сельское хозяйство, охота и лесное хозяйство и рыбоводство</t>
  </si>
  <si>
    <t>Обеспечение (снабж) электроэнэргией,газом, паром и кондицированным воздухом</t>
  </si>
  <si>
    <t>Водоснабжение, очмстка,обработка отходов 
и получение вторичного сырья</t>
  </si>
  <si>
    <t>Оптовая и розничная торговля, ремонт 
автомобилей и мотоциклов</t>
  </si>
  <si>
    <t>Операции с недвижимым имуществом, аренда и предостовление услуг потребителям</t>
  </si>
  <si>
    <t>Государственное управление и оборона обязательное социальное обеспечение</t>
  </si>
  <si>
    <t>Водоснабжение, очмстка,обработка отходов и получение вторичного сырья</t>
  </si>
  <si>
    <t>Водоснабжение, очистка,обработка отходов 
и получение вторичного сырья</t>
  </si>
  <si>
    <t>Профессиональная, научная и техническая 
деательность</t>
  </si>
  <si>
    <t>Государственное управление и оборона 
обязательное социальное обеспечение</t>
  </si>
  <si>
    <t>Волокно хлопковое, кардо и                              гребнечесаное</t>
  </si>
  <si>
    <t>100 443 ,9</t>
  </si>
  <si>
    <r>
      <t xml:space="preserve">7.5. Перевозки пассажиров автомобильным транспортом </t>
    </r>
    <r>
      <rPr>
        <sz val="14"/>
        <rFont val="Times New Roman"/>
        <family val="1"/>
        <charset val="204"/>
        <scheme val="minor"/>
      </rPr>
      <t>(тысяч человек)</t>
    </r>
  </si>
  <si>
    <t>2023</t>
  </si>
  <si>
    <t xml:space="preserve">  -</t>
  </si>
  <si>
    <t xml:space="preserve">   -</t>
  </si>
  <si>
    <r>
      <t>Мука из зерновых культур</t>
    </r>
    <r>
      <rPr>
        <vertAlign val="superscript"/>
        <sz val="10"/>
        <rFont val="Times New Roman CYR"/>
        <family val="1"/>
        <charset val="204"/>
      </rPr>
      <t>1</t>
    </r>
  </si>
  <si>
    <r>
      <t xml:space="preserve"> индивидуальные предприниматели</t>
    </r>
    <r>
      <rPr>
        <vertAlign val="superscript"/>
        <sz val="10"/>
        <rFont val="Times New Roman CYR"/>
        <family val="1"/>
        <charset val="204"/>
      </rPr>
      <t>*)</t>
    </r>
  </si>
  <si>
    <t>339592,9</t>
  </si>
  <si>
    <t>66670,8</t>
  </si>
  <si>
    <t>2163,1</t>
  </si>
  <si>
    <t xml:space="preserve">    -</t>
  </si>
  <si>
    <t xml:space="preserve">   - </t>
  </si>
  <si>
    <t>Таджикистан</t>
  </si>
  <si>
    <t xml:space="preserve">                 - </t>
  </si>
  <si>
    <t>7366,0</t>
  </si>
  <si>
    <t>17494,9</t>
  </si>
  <si>
    <t>58809,4</t>
  </si>
  <si>
    <t>10069,2</t>
  </si>
  <si>
    <t>404,4</t>
  </si>
  <si>
    <t>70970,1</t>
  </si>
  <si>
    <t>280783,5</t>
  </si>
  <si>
    <t>49235,7</t>
  </si>
  <si>
    <t>1757,4</t>
  </si>
  <si>
    <t>11523,0</t>
  </si>
  <si>
    <t>6493,0</t>
  </si>
  <si>
    <t>10831,6</t>
  </si>
  <si>
    <t>108,3</t>
  </si>
  <si>
    <t>15855,0</t>
  </si>
  <si>
    <t>238,0</t>
  </si>
  <si>
    <t>17087,0</t>
  </si>
  <si>
    <t>801,0</t>
  </si>
  <si>
    <t>5911,7</t>
  </si>
  <si>
    <t>339592,8</t>
  </si>
  <si>
    <t>31406,1</t>
  </si>
  <si>
    <t>36641,0</t>
  </si>
  <si>
    <t>40530,0</t>
  </si>
  <si>
    <t>92808,8</t>
  </si>
  <si>
    <t>211,3</t>
  </si>
  <si>
    <t>50615,0</t>
  </si>
  <si>
    <t>760,0</t>
  </si>
  <si>
    <t>75032,0</t>
  </si>
  <si>
    <t>3020,0</t>
  </si>
  <si>
    <t>12560,0</t>
  </si>
  <si>
    <t>2595,1</t>
  </si>
  <si>
    <t>13820,0</t>
  </si>
  <si>
    <t>5017,0</t>
  </si>
  <si>
    <t>22701,8</t>
  </si>
  <si>
    <t>153,5</t>
  </si>
  <si>
    <t>10655,9</t>
  </si>
  <si>
    <t>165,0</t>
  </si>
  <si>
    <t>11782,0</t>
  </si>
  <si>
    <t>641,0</t>
  </si>
  <si>
    <t>99,1</t>
  </si>
  <si>
    <t>323,1</t>
  </si>
  <si>
    <t>124,0</t>
  </si>
  <si>
    <t>313,9</t>
  </si>
  <si>
    <t>515,4</t>
  </si>
  <si>
    <t>1,7</t>
  </si>
  <si>
    <t>317,3</t>
  </si>
  <si>
    <t>1,3</t>
  </si>
  <si>
    <t>357,0</t>
  </si>
  <si>
    <t>17,2</t>
  </si>
  <si>
    <t>212,3</t>
  </si>
  <si>
    <t>Австрия</t>
  </si>
  <si>
    <t xml:space="preserve">                    -</t>
  </si>
  <si>
    <t xml:space="preserve">                         -</t>
  </si>
  <si>
    <t xml:space="preserve">     в том числе:</t>
  </si>
  <si>
    <t xml:space="preserve">   Индонезия</t>
  </si>
  <si>
    <t xml:space="preserve">   Таиланд</t>
  </si>
  <si>
    <t xml:space="preserve">   Тайвань, Китайская провинция</t>
  </si>
  <si>
    <t xml:space="preserve">   Мексика</t>
  </si>
  <si>
    <t xml:space="preserve">   Австралия </t>
  </si>
  <si>
    <t xml:space="preserve">                        -</t>
  </si>
  <si>
    <t xml:space="preserve">                      -</t>
  </si>
  <si>
    <t>Финляндия</t>
  </si>
  <si>
    <t xml:space="preserve">            -</t>
  </si>
  <si>
    <t>Нефтепродукты (бензин автомобильный)</t>
  </si>
  <si>
    <t>тыс.л</t>
  </si>
  <si>
    <t>Туркменстан</t>
  </si>
  <si>
    <t>Украина</t>
  </si>
  <si>
    <t xml:space="preserve">                     -</t>
  </si>
  <si>
    <t>1689,8</t>
  </si>
  <si>
    <t>2,1</t>
  </si>
  <si>
    <t>1528,2</t>
  </si>
  <si>
    <t>1728,4</t>
  </si>
  <si>
    <t>1487,1</t>
  </si>
  <si>
    <t>2041,6</t>
  </si>
  <si>
    <t>1618,1</t>
  </si>
  <si>
    <t>1797,6</t>
  </si>
  <si>
    <t>858,9</t>
  </si>
  <si>
    <t>1306,0</t>
  </si>
  <si>
    <t>1204,4</t>
  </si>
  <si>
    <t>2046,4</t>
  </si>
  <si>
    <t>1429,2</t>
  </si>
  <si>
    <t>1291,2</t>
  </si>
  <si>
    <t xml:space="preserve">         -</t>
  </si>
  <si>
    <t>2,3</t>
  </si>
  <si>
    <t>2,2</t>
  </si>
  <si>
    <t>1,4</t>
  </si>
  <si>
    <t>0,6</t>
  </si>
  <si>
    <t>1,6</t>
  </si>
  <si>
    <t>1,8</t>
  </si>
  <si>
    <t>2,5</t>
  </si>
  <si>
    <r>
      <t>2.1 Количество действующих юридических лиц, филиалов и представительств</t>
    </r>
    <r>
      <rPr>
        <b/>
        <vertAlign val="superscript"/>
        <sz val="14"/>
        <rFont val="Times New Roman CYR"/>
        <charset val="204"/>
      </rPr>
      <t>1</t>
    </r>
  </si>
  <si>
    <r>
      <t>5.2.</t>
    </r>
    <r>
      <rPr>
        <b/>
        <sz val="14"/>
        <color indexed="53"/>
        <rFont val="Times New Roman CYR"/>
        <family val="1"/>
        <charset val="204"/>
      </rPr>
      <t xml:space="preserve"> </t>
    </r>
    <r>
      <rPr>
        <b/>
        <sz val="14"/>
        <rFont val="Times New Roman CYR"/>
        <family val="1"/>
        <charset val="204"/>
      </rPr>
      <t>Площадь сельскохозяйственных угодий</t>
    </r>
  </si>
  <si>
    <t>5.4. Обьем валового выпуска продукции сельского хозяйства, лесного хояйства и рыболовства</t>
  </si>
  <si>
    <t xml:space="preserve"> 6.4. Ввод в действие жилых домов по формам собственности и территории</t>
  </si>
  <si>
    <t>6.5. Ввод в действие объектов социально-культурной сферы по территории</t>
  </si>
  <si>
    <r>
      <t>2.2 Количество действующих юридических лиц, филиалов и представительств</t>
    </r>
    <r>
      <rPr>
        <b/>
        <vertAlign val="superscript"/>
        <sz val="12"/>
        <rFont val="Times New Roman Cyr"/>
        <charset val="204"/>
      </rPr>
      <t>1</t>
    </r>
    <r>
      <rPr>
        <b/>
        <sz val="12"/>
        <rFont val="Times New Roman CYR"/>
        <charset val="204"/>
      </rPr>
      <t xml:space="preserve"> по территории </t>
    </r>
  </si>
  <si>
    <r>
      <t>2.3 Количество действующих юридических лиц, филиалов и представительств</t>
    </r>
    <r>
      <rPr>
        <b/>
        <vertAlign val="superscript"/>
        <sz val="12"/>
        <rFont val="Times New Roman Cyr"/>
        <charset val="204"/>
      </rPr>
      <t>1</t>
    </r>
    <r>
      <rPr>
        <b/>
        <sz val="12"/>
        <rFont val="Times New Roman CYR"/>
        <charset val="204"/>
      </rPr>
      <t xml:space="preserve"> по формам собственности </t>
    </r>
  </si>
  <si>
    <r>
      <t>2.4 Количество юридических лиц, филиалов и представительств</t>
    </r>
    <r>
      <rPr>
        <b/>
        <vertAlign val="superscript"/>
        <sz val="12"/>
        <rFont val="Times New Roman Cyr"/>
        <charset val="204"/>
      </rPr>
      <t>1</t>
    </r>
    <r>
      <rPr>
        <b/>
        <sz val="12"/>
        <rFont val="Times New Roman CYR"/>
        <charset val="204"/>
      </rPr>
      <t xml:space="preserve"> по признакам активности</t>
    </r>
  </si>
  <si>
    <t>Валовой региональный стоимость</t>
  </si>
  <si>
    <t xml:space="preserve">   Сельское хозяйство, лесное хозяйство и рыбоводство</t>
  </si>
  <si>
    <t xml:space="preserve">   Обеспечение (снабжение) электроэнергией, 
      паром и кондицированным воздухом</t>
  </si>
  <si>
    <t xml:space="preserve">   Водоснабжение, очистка, обработка отходов 
      и получение вторичного сырья</t>
  </si>
  <si>
    <t xml:space="preserve">   Оптовая и розничная торговля, 
      ремонт автомобилей и мотоциклов</t>
  </si>
  <si>
    <t xml:space="preserve">   Профессиональная, научная и техническая 
      деятельность</t>
  </si>
  <si>
    <t xml:space="preserve">   Административная и впомогательная деятельность</t>
  </si>
  <si>
    <t xml:space="preserve">   Здравоохранение и социальное 
      обслуживание населения</t>
  </si>
  <si>
    <t>Косвенно измеряемые услуги финансового 
   посредничества</t>
  </si>
  <si>
    <t xml:space="preserve"> 10.1.Оптовая и розничная торговля, ремонт автомобилей и мотоциклов</t>
  </si>
  <si>
    <t>15.2 Среднегодовая численность наличного населения по месту проживания</t>
  </si>
  <si>
    <t xml:space="preserve">17.5. Детские музыкальные, художественные школы и школы искусств
</t>
  </si>
  <si>
    <t>19.3. Численность выявленных лиц, совершивших преступления по возрасту и по полу</t>
  </si>
  <si>
    <t xml:space="preserve"> ТУРИЗМ И ОТДЫХ</t>
  </si>
  <si>
    <t>в том числе :детскими оздоровительными комплексами</t>
  </si>
  <si>
    <t>Обрабатывающие производства (Обрабатывающие промышленность)</t>
  </si>
  <si>
    <t>Добыча полезных  ископаемых</t>
  </si>
  <si>
    <t>5.12.  Реализация основных видов сельскохозяйственной продукции</t>
  </si>
  <si>
    <t>9.7. Среднемесячная заработная плата работников предприятий, учреждений и организаций по видам экономической деятельности (сомов)</t>
  </si>
  <si>
    <t>Оптовая и розничная торговля автомобилями и мотоциклами,их детелями,узлами и принадлежностями</t>
  </si>
  <si>
    <t xml:space="preserve">Оптовая и розничная торговля автомобилями и мотоциклами, их деталями, узлами и принадлежностями </t>
  </si>
  <si>
    <t>Предоставление услуг гостиницами и услуг для туристического проживания, а также прочими местами для краткосрочного проживания</t>
  </si>
  <si>
    <t>Деятельность ресторанов, предоставление мобильных услуг и прочих услуг по обеспечению пищей</t>
  </si>
  <si>
    <t>Предоставление услуг гостиницами и услуг для туристического проживания,а также прочими местами для краткосрочного проживания</t>
  </si>
  <si>
    <t>10.5. Оптовая и розничная торговля, ремонт автомобилей и мотоциклов по формам собственности</t>
  </si>
  <si>
    <t xml:space="preserve">Оптовая и розничная торговля автомобилями и мотоциклами, их детелями, узлами и принадлежности </t>
  </si>
  <si>
    <t>10.6.  Оптовая и розничная торговля, ремонт автомобилей и мотоциклов по формам собственности</t>
  </si>
  <si>
    <t>10.7. Деятельность гостиниц и ресторанов по формам собственности по формам собст</t>
  </si>
  <si>
    <t>в 4,4 р</t>
  </si>
  <si>
    <t>1635</t>
  </si>
  <si>
    <t>294</t>
  </si>
  <si>
    <t xml:space="preserve">     -</t>
  </si>
  <si>
    <t xml:space="preserve">      -</t>
  </si>
  <si>
    <t xml:space="preserve">       -</t>
  </si>
  <si>
    <t xml:space="preserve">      </t>
  </si>
  <si>
    <t>25 200</t>
  </si>
  <si>
    <t>32 211</t>
  </si>
  <si>
    <t>22 723</t>
  </si>
  <si>
    <t>25 944</t>
  </si>
  <si>
    <t>24 382</t>
  </si>
  <si>
    <t>25 094</t>
  </si>
  <si>
    <t>24 522</t>
  </si>
  <si>
    <t>23 406</t>
  </si>
  <si>
    <t>23 665</t>
  </si>
  <si>
    <t>28 735</t>
  </si>
  <si>
    <t>32 430</t>
  </si>
  <si>
    <t xml:space="preserve">              -</t>
  </si>
  <si>
    <t>1812,01,3</t>
  </si>
  <si>
    <t xml:space="preserve">        -</t>
  </si>
  <si>
    <t xml:space="preserve">      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</si>
</sst>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-* #,##0.00\ _₽_-;\-* #,##0.00\ _₽_-;_-* &quot;-&quot;??\ _₽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_-* #,##0.00\ _р_._-;\-* #,##0.00\ _р_._-;_-* &quot;-&quot;??\ _р_._-;_-@_-"/>
    <numFmt numFmtId="169" formatCode="#,##0.00_ ;\-#,##0.00\ "/>
    <numFmt numFmtId="170" formatCode="0.0"/>
    <numFmt numFmtId="171" formatCode="_-* #,##0\ _р_._-;\-* #,##0\ _р_._-;_-* &quot;-&quot;\ _р_._-;_-@_-"/>
    <numFmt numFmtId="172" formatCode="#,##0.0"/>
    <numFmt numFmtId="173" formatCode="0.0_)"/>
    <numFmt numFmtId="174" formatCode="0.000"/>
    <numFmt numFmtId="175" formatCode="0.0000"/>
  </numFmts>
  <fonts count="201">
    <font>
      <sz val="10"/>
      <name val="Times New Roman CYR"/>
      <charset val="204"/>
    </font>
    <font>
      <sz val="11"/>
      <color theme="1"/>
      <name val="Times New Roman"/>
      <family val="2"/>
      <charset val="204"/>
      <scheme val="minor"/>
    </font>
    <font>
      <sz val="11"/>
      <color theme="1"/>
      <name val="Times New Roman"/>
      <family val="2"/>
      <charset val="204"/>
      <scheme val="minor"/>
    </font>
    <font>
      <sz val="11"/>
      <color theme="1"/>
      <name val="Times New Roman"/>
      <family val="2"/>
      <charset val="204"/>
      <scheme val="minor"/>
    </font>
    <font>
      <sz val="11"/>
      <color theme="1"/>
      <name val="Times New Roman"/>
      <family val="2"/>
      <charset val="204"/>
      <scheme val="minor"/>
    </font>
    <font>
      <sz val="11"/>
      <color theme="1"/>
      <name val="Times New Roman"/>
      <family val="2"/>
      <charset val="204"/>
      <scheme val="minor"/>
    </font>
    <font>
      <sz val="11"/>
      <color theme="1"/>
      <name val="Times New Roman"/>
      <family val="2"/>
      <charset val="204"/>
      <scheme val="minor"/>
    </font>
    <font>
      <sz val="11"/>
      <color theme="1"/>
      <name val="Times New Roman"/>
      <family val="2"/>
      <charset val="204"/>
      <scheme val="minor"/>
    </font>
    <font>
      <sz val="11"/>
      <color theme="1"/>
      <name val="Times New Roman"/>
      <family val="2"/>
      <charset val="204"/>
      <scheme val="minor"/>
    </font>
    <font>
      <sz val="11"/>
      <color theme="1"/>
      <name val="Times New Roman"/>
      <family val="2"/>
      <charset val="204"/>
      <scheme val="minor"/>
    </font>
    <font>
      <sz val="11"/>
      <color theme="1"/>
      <name val="Times New Roman"/>
      <family val="2"/>
      <charset val="204"/>
      <scheme val="minor"/>
    </font>
    <font>
      <sz val="11"/>
      <color theme="1"/>
      <name val="Times New Roman"/>
      <family val="2"/>
      <charset val="204"/>
      <scheme val="minor"/>
    </font>
    <font>
      <sz val="11"/>
      <color theme="1"/>
      <name val="Times New Roman"/>
      <family val="2"/>
      <charset val="204"/>
      <scheme val="minor"/>
    </font>
    <font>
      <sz val="11"/>
      <color theme="1"/>
      <name val="Times New Roman"/>
      <family val="2"/>
      <charset val="204"/>
      <scheme val="minor"/>
    </font>
    <font>
      <sz val="11"/>
      <color theme="1"/>
      <name val="Times New Roman"/>
      <family val="2"/>
      <charset val="204"/>
      <scheme val="minor"/>
    </font>
    <font>
      <sz val="11"/>
      <color theme="1"/>
      <name val="Times New Roman"/>
      <family val="2"/>
      <charset val="204"/>
      <scheme val="minor"/>
    </font>
    <font>
      <sz val="11"/>
      <color theme="1"/>
      <name val="Times New Roman"/>
      <family val="2"/>
      <charset val="204"/>
      <scheme val="minor"/>
    </font>
    <font>
      <sz val="11"/>
      <color theme="1"/>
      <name val="Times New Roman"/>
      <family val="2"/>
      <charset val="204"/>
      <scheme val="minor"/>
    </font>
    <font>
      <sz val="11"/>
      <color theme="1"/>
      <name val="Times New Roman"/>
      <family val="2"/>
      <charset val="204"/>
      <scheme val="minor"/>
    </font>
    <font>
      <sz val="11"/>
      <color theme="1"/>
      <name val="Times New Roman"/>
      <family val="2"/>
      <charset val="204"/>
      <scheme val="minor"/>
    </font>
    <font>
      <sz val="11"/>
      <color theme="1"/>
      <name val="Times New Roman"/>
      <family val="2"/>
      <charset val="204"/>
      <scheme val="minor"/>
    </font>
    <font>
      <sz val="11"/>
      <color theme="1"/>
      <name val="Times New Roman"/>
      <family val="2"/>
      <charset val="204"/>
      <scheme val="minor"/>
    </font>
    <font>
      <sz val="11"/>
      <color theme="1"/>
      <name val="Times New Roman"/>
      <family val="2"/>
      <charset val="204"/>
      <scheme val="minor"/>
    </font>
    <font>
      <sz val="11"/>
      <color theme="1"/>
      <name val="Times New Roman"/>
      <family val="2"/>
      <charset val="204"/>
      <scheme val="minor"/>
    </font>
    <font>
      <sz val="11"/>
      <color theme="1"/>
      <name val="Times New Roman"/>
      <family val="2"/>
      <charset val="204"/>
      <scheme val="minor"/>
    </font>
    <font>
      <sz val="10"/>
      <name val="Arial Cyr"/>
      <charset val="204"/>
    </font>
    <font>
      <b/>
      <sz val="12"/>
      <name val="Times New Roman CYR"/>
      <family val="1"/>
      <charset val="204"/>
    </font>
    <font>
      <sz val="10"/>
      <name val="Times New Roman CYR"/>
      <charset val="204"/>
    </font>
    <font>
      <sz val="10"/>
      <name val="Times New Roman Cyr"/>
      <family val="1"/>
      <charset val="204"/>
    </font>
    <font>
      <i/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10"/>
      <name val="Arial Cyr"/>
    </font>
    <font>
      <b/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sz val="9"/>
      <name val="Kyrghyz Times"/>
    </font>
    <font>
      <i/>
      <sz val="9"/>
      <name val="Times New Roman CYR"/>
      <charset val="204"/>
    </font>
    <font>
      <b/>
      <sz val="10"/>
      <name val="Times New Roman Cyr"/>
      <charset val="204"/>
    </font>
    <font>
      <sz val="10"/>
      <name val="NTHarmonica"/>
      <charset val="204"/>
    </font>
    <font>
      <i/>
      <sz val="9"/>
      <name val="Times New Roman CYR"/>
      <family val="1"/>
      <charset val="204"/>
    </font>
    <font>
      <b/>
      <sz val="11"/>
      <name val="Times New Roman Cyr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Times New Roman CYR"/>
      <charset val="204"/>
    </font>
    <font>
      <sz val="9"/>
      <color indexed="8"/>
      <name val="Times New Roman Cyr"/>
      <family val="1"/>
      <charset val="204"/>
    </font>
    <font>
      <sz val="10"/>
      <color indexed="12"/>
      <name val="Times New Roman Cyr"/>
      <family val="1"/>
      <charset val="204"/>
    </font>
    <font>
      <b/>
      <vertAlign val="superscript"/>
      <sz val="12"/>
      <name val="Times New Roman CYR"/>
      <family val="1"/>
      <charset val="204"/>
    </font>
    <font>
      <b/>
      <sz val="9"/>
      <name val="Times New Roman CYR"/>
      <charset val="204"/>
    </font>
    <font>
      <b/>
      <sz val="12"/>
      <name val="Times New Roman CYR"/>
      <charset val="204"/>
    </font>
    <font>
      <sz val="8"/>
      <name val="Times New Roman CYR"/>
      <family val="1"/>
      <charset val="204"/>
    </font>
    <font>
      <i/>
      <sz val="11"/>
      <name val="Times New Roman Cyr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NTHarmonica"/>
    </font>
    <font>
      <i/>
      <sz val="10"/>
      <name val="Times New Roman Cyr"/>
      <charset val="204"/>
    </font>
    <font>
      <sz val="12"/>
      <name val="Times New Roman Cyr"/>
      <charset val="204"/>
    </font>
    <font>
      <sz val="12"/>
      <color indexed="24"/>
      <name val="Symbol"/>
      <family val="1"/>
      <charset val="2"/>
    </font>
    <font>
      <b/>
      <sz val="12"/>
      <color indexed="8"/>
      <name val="Times New Roman Cyr"/>
      <family val="1"/>
      <charset val="204"/>
    </font>
    <font>
      <sz val="10"/>
      <name val="Arial Cyr"/>
      <family val="2"/>
      <charset val="204"/>
    </font>
    <font>
      <sz val="9"/>
      <name val="Arial Cyr"/>
      <family val="2"/>
      <charset val="204"/>
    </font>
    <font>
      <i/>
      <sz val="12"/>
      <name val="Times New Roman Cyr"/>
      <charset val="204"/>
    </font>
    <font>
      <sz val="8"/>
      <name val="Times New Roman Cyr"/>
      <charset val="204"/>
    </font>
    <font>
      <sz val="9"/>
      <name val="NTHarmonica"/>
    </font>
    <font>
      <i/>
      <sz val="8"/>
      <name val="Times New Roman Cyr"/>
      <family val="1"/>
      <charset val="204"/>
    </font>
    <font>
      <vertAlign val="superscript"/>
      <sz val="9"/>
      <name val="Times New Roman CYR"/>
      <charset val="204"/>
    </font>
    <font>
      <sz val="9"/>
      <name val="Times New Roman CYR"/>
    </font>
    <font>
      <b/>
      <sz val="9"/>
      <color rgb="FF0000FF"/>
      <name val="Times New Roman CYR"/>
      <family val="1"/>
      <charset val="204"/>
    </font>
    <font>
      <sz val="10"/>
      <color rgb="FF0000FF"/>
      <name val="Times New Roman CYR"/>
      <family val="1"/>
      <charset val="204"/>
    </font>
    <font>
      <sz val="10"/>
      <color rgb="FFFF0000"/>
      <name val="Times New Roman Cyr"/>
      <family val="1"/>
      <charset val="204"/>
    </font>
    <font>
      <b/>
      <sz val="10"/>
      <name val="Times New Roman"/>
      <family val="1"/>
      <charset val="204"/>
    </font>
    <font>
      <sz val="11"/>
      <name val="Times New Roman Cyr"/>
      <family val="1"/>
      <charset val="204"/>
    </font>
    <font>
      <i/>
      <sz val="11"/>
      <name val="Times New Roman Cyr"/>
      <family val="1"/>
      <charset val="204"/>
    </font>
    <font>
      <i/>
      <vertAlign val="superscript"/>
      <sz val="9"/>
      <name val="Times New Roman Cyr"/>
      <charset val="204"/>
    </font>
    <font>
      <vertAlign val="superscript"/>
      <sz val="11"/>
      <name val="Times New Roman Cyr"/>
      <family val="1"/>
      <charset val="204"/>
    </font>
    <font>
      <sz val="9"/>
      <color rgb="FFFF0000"/>
      <name val="Times New Roman CYR"/>
      <family val="1"/>
      <charset val="204"/>
    </font>
    <font>
      <b/>
      <sz val="12"/>
      <color rgb="FFFF0000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Times New Roman"/>
      <family val="2"/>
      <scheme val="minor"/>
    </font>
    <font>
      <sz val="9"/>
      <color theme="1"/>
      <name val="Times New Roman Cyr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vertAlign val="superscript"/>
      <sz val="9"/>
      <name val="Times New Roman"/>
      <family val="1"/>
      <charset val="204"/>
    </font>
    <font>
      <sz val="10"/>
      <color theme="1"/>
      <name val="Times New Roman Cyr"/>
      <family val="1"/>
      <charset val="204"/>
    </font>
    <font>
      <b/>
      <vertAlign val="superscript"/>
      <sz val="12"/>
      <name val="Times New Roman Cyr"/>
      <charset val="204"/>
    </font>
    <font>
      <i/>
      <vertAlign val="superscript"/>
      <sz val="9"/>
      <color rgb="FFFF0000"/>
      <name val="Times New Roman Cyr"/>
      <charset val="204"/>
    </font>
    <font>
      <i/>
      <sz val="9"/>
      <color rgb="FFFF0000"/>
      <name val="Times New Roman Cyr"/>
      <charset val="204"/>
    </font>
    <font>
      <sz val="11"/>
      <color rgb="FFFF0000"/>
      <name val="Times New Roman Cyr"/>
      <charset val="204"/>
    </font>
    <font>
      <sz val="9"/>
      <color rgb="FFFF0000"/>
      <name val="Times New Roman Cyr"/>
      <charset val="204"/>
    </font>
    <font>
      <sz val="10"/>
      <name val="Arial"/>
      <family val="2"/>
      <charset val="204"/>
    </font>
    <font>
      <sz val="10"/>
      <color theme="1"/>
      <name val="Times New Roman Cyr"/>
      <charset val="204"/>
    </font>
    <font>
      <b/>
      <sz val="12"/>
      <color indexed="53"/>
      <name val="Times New Roman Cyr"/>
      <family val="1"/>
      <charset val="204"/>
    </font>
    <font>
      <b/>
      <i/>
      <sz val="10"/>
      <name val="Times New Roman Cyr"/>
      <family val="1"/>
      <charset val="204"/>
    </font>
    <font>
      <b/>
      <i/>
      <sz val="9"/>
      <name val="Times New Roman Cyr"/>
      <family val="1"/>
      <charset val="204"/>
    </font>
    <font>
      <b/>
      <sz val="9"/>
      <color theme="1"/>
      <name val="Times New Roman Cyr"/>
      <charset val="204"/>
    </font>
    <font>
      <sz val="9"/>
      <color theme="1"/>
      <name val="Times New Roman Cyr"/>
      <charset val="204"/>
    </font>
    <font>
      <b/>
      <sz val="10"/>
      <color theme="1"/>
      <name val="Times New Roman CYR"/>
      <charset val="204"/>
    </font>
    <font>
      <sz val="9"/>
      <color theme="1"/>
      <name val="Times New Roman"/>
      <family val="1"/>
      <charset val="204"/>
    </font>
    <font>
      <b/>
      <sz val="10"/>
      <name val="Times New Roman"/>
      <family val="1"/>
      <charset val="204"/>
      <scheme val="minor"/>
    </font>
    <font>
      <b/>
      <sz val="12"/>
      <name val="Times New Roman"/>
      <family val="1"/>
      <charset val="204"/>
      <scheme val="minor"/>
    </font>
    <font>
      <b/>
      <vertAlign val="superscript"/>
      <sz val="12"/>
      <name val="Times New Roman"/>
      <family val="1"/>
      <charset val="204"/>
      <scheme val="minor"/>
    </font>
    <font>
      <i/>
      <sz val="9"/>
      <name val="Times New Roman"/>
      <family val="1"/>
      <charset val="204"/>
      <scheme val="minor"/>
    </font>
    <font>
      <b/>
      <sz val="9"/>
      <name val="Times New Roman"/>
      <family val="1"/>
      <charset val="204"/>
      <scheme val="minor"/>
    </font>
    <font>
      <sz val="9"/>
      <name val="Times New Roman"/>
      <family val="1"/>
      <charset val="204"/>
      <scheme val="minor"/>
    </font>
    <font>
      <vertAlign val="superscript"/>
      <sz val="8"/>
      <name val="Times New Roman"/>
      <family val="1"/>
      <charset val="204"/>
      <scheme val="minor"/>
    </font>
    <font>
      <sz val="8"/>
      <name val="Times New Roman"/>
      <family val="1"/>
      <charset val="204"/>
      <scheme val="minor"/>
    </font>
    <font>
      <sz val="10"/>
      <name val="Times New Roman"/>
      <family val="1"/>
      <charset val="204"/>
      <scheme val="minor"/>
    </font>
    <font>
      <b/>
      <sz val="12"/>
      <color indexed="8"/>
      <name val="Times New Roman"/>
      <family val="1"/>
      <charset val="204"/>
      <scheme val="minor"/>
    </font>
    <font>
      <sz val="12"/>
      <name val="Times New Roman"/>
      <family val="1"/>
      <charset val="204"/>
      <scheme val="minor"/>
    </font>
    <font>
      <b/>
      <sz val="8"/>
      <name val="Times New Roman"/>
      <family val="1"/>
      <charset val="204"/>
      <scheme val="minor"/>
    </font>
    <font>
      <b/>
      <sz val="10"/>
      <color indexed="8"/>
      <name val="Times New Roman"/>
      <family val="1"/>
      <charset val="204"/>
      <scheme val="minor"/>
    </font>
    <font>
      <b/>
      <sz val="10"/>
      <color theme="1"/>
      <name val="Times New Roman Cyr"/>
      <family val="1"/>
      <charset val="204"/>
    </font>
    <font>
      <b/>
      <vertAlign val="superscript"/>
      <sz val="10"/>
      <name val="Times New Roman Cyr"/>
      <charset val="204"/>
    </font>
    <font>
      <b/>
      <sz val="12"/>
      <color theme="1"/>
      <name val="Times New Roman CYR"/>
      <family val="1"/>
      <charset val="204"/>
    </font>
    <font>
      <b/>
      <vertAlign val="superscript"/>
      <sz val="10"/>
      <color theme="1"/>
      <name val="Times New Roman Cyr"/>
      <charset val="204"/>
    </font>
    <font>
      <vertAlign val="superscript"/>
      <sz val="9"/>
      <color theme="1"/>
      <name val="Times New Roman Cyr"/>
      <charset val="204"/>
    </font>
    <font>
      <b/>
      <sz val="12"/>
      <color theme="1"/>
      <name val="Times New Roman Cyr"/>
      <charset val="204"/>
    </font>
    <font>
      <b/>
      <sz val="10"/>
      <color theme="1"/>
      <name val="Times New Roman"/>
      <family val="1"/>
      <charset val="204"/>
      <scheme val="minor"/>
    </font>
    <font>
      <b/>
      <vertAlign val="superscript"/>
      <sz val="10"/>
      <color theme="1"/>
      <name val="Times New Roman"/>
      <family val="1"/>
      <charset val="204"/>
      <scheme val="minor"/>
    </font>
    <font>
      <b/>
      <vertAlign val="superscript"/>
      <sz val="9"/>
      <name val="Times New Roman CYR"/>
      <charset val="204"/>
    </font>
    <font>
      <b/>
      <vertAlign val="superscript"/>
      <sz val="9"/>
      <name val="Times New Roman CYR"/>
      <family val="1"/>
      <charset val="204"/>
    </font>
    <font>
      <b/>
      <sz val="9"/>
      <color rgb="FF0000FF"/>
      <name val="Times New Roman"/>
      <family val="1"/>
      <charset val="204"/>
      <scheme val="minor"/>
    </font>
    <font>
      <i/>
      <vertAlign val="superscript"/>
      <sz val="10"/>
      <name val="Times New Roman"/>
      <family val="1"/>
      <charset val="204"/>
    </font>
    <font>
      <sz val="12"/>
      <name val="Times New Roman Cyr"/>
      <family val="1"/>
      <charset val="204"/>
    </font>
    <font>
      <sz val="9"/>
      <color rgb="FFFF0000"/>
      <name val="Times New Roman"/>
      <family val="1"/>
      <charset val="204"/>
      <scheme val="minor"/>
    </font>
    <font>
      <i/>
      <sz val="9"/>
      <color theme="1"/>
      <name val="Times New Roman"/>
      <family val="1"/>
      <charset val="204"/>
      <scheme val="minor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vertAlign val="superscript"/>
      <sz val="9"/>
      <color indexed="8"/>
      <name val="Times New Roman"/>
      <family val="1"/>
      <charset val="204"/>
    </font>
    <font>
      <b/>
      <sz val="14"/>
      <name val="Times New Roman"/>
      <family val="1"/>
      <charset val="204"/>
      <scheme val="minor"/>
    </font>
    <font>
      <i/>
      <sz val="14"/>
      <name val="Times New Roman"/>
      <family val="1"/>
      <charset val="204"/>
      <scheme val="minor"/>
    </font>
    <font>
      <sz val="14"/>
      <name val="Times New Roman"/>
      <family val="1"/>
      <charset val="204"/>
      <scheme val="minor"/>
    </font>
    <font>
      <b/>
      <sz val="14"/>
      <name val="Times New Roman Cyr"/>
      <charset val="204"/>
    </font>
    <font>
      <b/>
      <sz val="11"/>
      <name val="Times New Roman Cyr"/>
      <charset val="204"/>
    </font>
    <font>
      <b/>
      <i/>
      <sz val="10"/>
      <name val="Times New Roman CYR"/>
      <charset val="204"/>
    </font>
    <font>
      <b/>
      <sz val="14"/>
      <name val="Times New Roman CYR"/>
      <family val="1"/>
      <charset val="204"/>
    </font>
    <font>
      <b/>
      <sz val="10"/>
      <name val="Times New Roman"/>
      <family val="1"/>
      <charset val="204"/>
      <scheme val="major"/>
    </font>
    <font>
      <b/>
      <sz val="9"/>
      <color theme="1"/>
      <name val="Times New Roman"/>
      <family val="1"/>
      <charset val="204"/>
    </font>
    <font>
      <sz val="10"/>
      <name val="Times New Roman"/>
      <family val="1"/>
      <charset val="204"/>
      <scheme val="major"/>
    </font>
    <font>
      <sz val="14"/>
      <name val="Times New Roman"/>
      <family val="1"/>
      <charset val="204"/>
      <scheme val="major"/>
    </font>
    <font>
      <b/>
      <sz val="10"/>
      <color theme="1"/>
      <name val="Times New Roman"/>
      <family val="1"/>
      <charset val="204"/>
      <scheme val="major"/>
    </font>
    <font>
      <b/>
      <sz val="12"/>
      <name val="Times New Roman"/>
      <family val="1"/>
      <charset val="204"/>
      <scheme val="major"/>
    </font>
    <font>
      <sz val="12"/>
      <name val="Times New Roman"/>
      <family val="1"/>
      <charset val="204"/>
      <scheme val="major"/>
    </font>
    <font>
      <i/>
      <sz val="12"/>
      <name val="Times New Roman"/>
      <family val="1"/>
      <charset val="204"/>
      <scheme val="major"/>
    </font>
    <font>
      <sz val="10"/>
      <color indexed="8"/>
      <name val="Times New Roman Cyr"/>
      <family val="1"/>
      <charset val="204"/>
    </font>
    <font>
      <vertAlign val="superscript"/>
      <sz val="10"/>
      <name val="Times New Roman CYR"/>
      <family val="1"/>
      <charset val="204"/>
    </font>
    <font>
      <sz val="10"/>
      <name val="Kyrghyz Times"/>
    </font>
    <font>
      <sz val="10"/>
      <color rgb="FFFF0000"/>
      <name val="Times New Roman"/>
      <family val="1"/>
      <charset val="204"/>
    </font>
    <font>
      <sz val="10"/>
      <color indexed="8"/>
      <name val="Times New Roman"/>
      <family val="1"/>
      <charset val="204"/>
      <scheme val="minor"/>
    </font>
    <font>
      <i/>
      <sz val="10"/>
      <name val="Times New Roman"/>
      <family val="1"/>
      <charset val="204"/>
      <scheme val="minor"/>
    </font>
    <font>
      <sz val="8"/>
      <color indexed="8"/>
      <name val="Times New Roman CYR"/>
      <charset val="204"/>
    </font>
    <font>
      <sz val="10"/>
      <name val="Times New Roman CE"/>
      <family val="1"/>
      <charset val="238"/>
    </font>
    <font>
      <sz val="11"/>
      <color rgb="FF000000"/>
      <name val="Calibri"/>
      <family val="2"/>
    </font>
    <font>
      <b/>
      <vertAlign val="superscript"/>
      <sz val="14"/>
      <name val="Times New Roman CYR"/>
      <charset val="204"/>
    </font>
    <font>
      <b/>
      <sz val="10"/>
      <name val="Kyrghyz Times"/>
    </font>
    <font>
      <b/>
      <sz val="14"/>
      <color indexed="53"/>
      <name val="Times New Roman CYR"/>
      <family val="1"/>
      <charset val="204"/>
    </font>
    <font>
      <sz val="10"/>
      <color rgb="FF000000"/>
      <name val="Calibri"/>
      <family val="2"/>
    </font>
    <font>
      <sz val="1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5"/>
      <color theme="3"/>
      <name val="Times New Roman"/>
      <family val="2"/>
      <charset val="204"/>
      <scheme val="minor"/>
    </font>
    <font>
      <b/>
      <sz val="13"/>
      <color theme="3"/>
      <name val="Times New Roman"/>
      <family val="2"/>
      <charset val="204"/>
      <scheme val="minor"/>
    </font>
    <font>
      <b/>
      <sz val="11"/>
      <color theme="3"/>
      <name val="Times New Roman"/>
      <family val="2"/>
      <charset val="204"/>
      <scheme val="minor"/>
    </font>
    <font>
      <sz val="11"/>
      <color rgb="FF006100"/>
      <name val="Times New Roman"/>
      <family val="2"/>
      <charset val="204"/>
      <scheme val="minor"/>
    </font>
    <font>
      <sz val="11"/>
      <color rgb="FF9C0006"/>
      <name val="Times New Roman"/>
      <family val="2"/>
      <charset val="204"/>
      <scheme val="minor"/>
    </font>
    <font>
      <sz val="11"/>
      <color rgb="FF3F3F76"/>
      <name val="Times New Roman"/>
      <family val="2"/>
      <charset val="204"/>
      <scheme val="minor"/>
    </font>
    <font>
      <b/>
      <sz val="11"/>
      <color rgb="FF3F3F3F"/>
      <name val="Times New Roman"/>
      <family val="2"/>
      <charset val="204"/>
      <scheme val="minor"/>
    </font>
    <font>
      <b/>
      <sz val="11"/>
      <color rgb="FFFA7D00"/>
      <name val="Times New Roman"/>
      <family val="2"/>
      <charset val="204"/>
      <scheme val="minor"/>
    </font>
    <font>
      <sz val="11"/>
      <color rgb="FFFA7D00"/>
      <name val="Times New Roman"/>
      <family val="2"/>
      <charset val="204"/>
      <scheme val="minor"/>
    </font>
    <font>
      <b/>
      <sz val="11"/>
      <color theme="0"/>
      <name val="Times New Roman"/>
      <family val="2"/>
      <charset val="204"/>
      <scheme val="minor"/>
    </font>
    <font>
      <sz val="11"/>
      <color rgb="FFFF0000"/>
      <name val="Times New Roman"/>
      <family val="2"/>
      <charset val="204"/>
      <scheme val="minor"/>
    </font>
    <font>
      <i/>
      <sz val="11"/>
      <color rgb="FF7F7F7F"/>
      <name val="Times New Roman"/>
      <family val="2"/>
      <charset val="204"/>
      <scheme val="minor"/>
    </font>
    <font>
      <b/>
      <sz val="11"/>
      <color theme="1"/>
      <name val="Times New Roman"/>
      <family val="2"/>
      <charset val="204"/>
      <scheme val="minor"/>
    </font>
    <font>
      <sz val="11"/>
      <color theme="0"/>
      <name val="Times New Roman"/>
      <family val="2"/>
      <charset val="204"/>
      <scheme val="minor"/>
    </font>
    <font>
      <b/>
      <sz val="10"/>
      <name val="Arial Cyr"/>
      <charset val="204"/>
    </font>
    <font>
      <sz val="11"/>
      <color rgb="FF9C6500"/>
      <name val="Times New Roman"/>
      <family val="2"/>
      <charset val="204"/>
      <scheme val="minor"/>
    </font>
    <font>
      <b/>
      <sz val="18"/>
      <color theme="3"/>
      <name val="Times New Roman"/>
      <family val="2"/>
      <charset val="204"/>
      <scheme val="major"/>
    </font>
    <font>
      <sz val="18"/>
      <color theme="3"/>
      <name val="Cambria"/>
      <family val="2"/>
      <charset val="204"/>
    </font>
    <font>
      <sz val="9"/>
      <name val="Arial Cyr"/>
      <charset val="204"/>
    </font>
  </fonts>
  <fills count="4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69">
    <xf numFmtId="0" fontId="0" fillId="0" borderId="0"/>
    <xf numFmtId="0" fontId="25" fillId="0" borderId="0"/>
    <xf numFmtId="0" fontId="31" fillId="0" borderId="0"/>
    <xf numFmtId="168" fontId="31" fillId="0" borderId="0" applyFont="0" applyFill="0" applyBorder="0" applyAlignment="0" applyProtection="0"/>
    <xf numFmtId="0" fontId="31" fillId="0" borderId="0"/>
    <xf numFmtId="0" fontId="31" fillId="0" borderId="0"/>
    <xf numFmtId="0" fontId="33" fillId="0" borderId="1" applyFont="0" applyAlignment="0">
      <alignment horizontal="right" vertical="center" wrapText="1"/>
    </xf>
    <xf numFmtId="171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0" fontId="37" fillId="0" borderId="0"/>
    <xf numFmtId="0" fontId="25" fillId="0" borderId="0"/>
    <xf numFmtId="0" fontId="31" fillId="0" borderId="0"/>
    <xf numFmtId="0" fontId="25" fillId="0" borderId="0"/>
    <xf numFmtId="0" fontId="28" fillId="0" borderId="0" applyBorder="0"/>
    <xf numFmtId="0" fontId="27" fillId="0" borderId="0"/>
    <xf numFmtId="0" fontId="31" fillId="0" borderId="0"/>
    <xf numFmtId="0" fontId="50" fillId="0" borderId="0"/>
    <xf numFmtId="0" fontId="27" fillId="0" borderId="0"/>
    <xf numFmtId="0" fontId="52" fillId="0" borderId="0"/>
    <xf numFmtId="0" fontId="31" fillId="0" borderId="0"/>
    <xf numFmtId="0" fontId="54" fillId="0" borderId="0"/>
    <xf numFmtId="170" fontId="55" fillId="0" borderId="0"/>
    <xf numFmtId="0" fontId="42" fillId="0" borderId="0"/>
    <xf numFmtId="170" fontId="55" fillId="0" borderId="0"/>
    <xf numFmtId="0" fontId="25" fillId="0" borderId="0"/>
    <xf numFmtId="0" fontId="52" fillId="0" borderId="0"/>
    <xf numFmtId="0" fontId="52" fillId="0" borderId="0"/>
    <xf numFmtId="0" fontId="61" fillId="0" borderId="0"/>
    <xf numFmtId="0" fontId="25" fillId="0" borderId="0"/>
    <xf numFmtId="0" fontId="24" fillId="0" borderId="0"/>
    <xf numFmtId="167" fontId="27" fillId="0" borderId="0" applyFont="0" applyFill="0" applyBorder="0" applyAlignment="0" applyProtection="0"/>
    <xf numFmtId="0" fontId="23" fillId="0" borderId="0"/>
    <xf numFmtId="0" fontId="27" fillId="0" borderId="0"/>
    <xf numFmtId="0" fontId="25" fillId="0" borderId="0"/>
    <xf numFmtId="0" fontId="60" fillId="0" borderId="0"/>
    <xf numFmtId="0" fontId="37" fillId="0" borderId="0"/>
    <xf numFmtId="0" fontId="22" fillId="0" borderId="0"/>
    <xf numFmtId="166" fontId="27" fillId="0" borderId="0" applyFont="0" applyFill="0" applyBorder="0" applyAlignment="0" applyProtection="0"/>
    <xf numFmtId="0" fontId="21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25" fillId="0" borderId="0"/>
    <xf numFmtId="0" fontId="25" fillId="0" borderId="0"/>
    <xf numFmtId="0" fontId="16" fillId="0" borderId="0"/>
    <xf numFmtId="0" fontId="75" fillId="3" borderId="0" applyNumberFormat="0" applyBorder="0" applyAlignment="0" applyProtection="0"/>
    <xf numFmtId="0" fontId="75" fillId="4" borderId="0" applyNumberFormat="0" applyBorder="0" applyAlignment="0" applyProtection="0"/>
    <xf numFmtId="0" fontId="75" fillId="5" borderId="0" applyNumberFormat="0" applyBorder="0" applyAlignment="0" applyProtection="0"/>
    <xf numFmtId="0" fontId="75" fillId="6" borderId="0" applyNumberFormat="0" applyBorder="0" applyAlignment="0" applyProtection="0"/>
    <xf numFmtId="0" fontId="75" fillId="7" borderId="0" applyNumberFormat="0" applyBorder="0" applyAlignment="0" applyProtection="0"/>
    <xf numFmtId="0" fontId="75" fillId="8" borderId="0" applyNumberFormat="0" applyBorder="0" applyAlignment="0" applyProtection="0"/>
    <xf numFmtId="0" fontId="75" fillId="9" borderId="0" applyNumberFormat="0" applyBorder="0" applyAlignment="0" applyProtection="0"/>
    <xf numFmtId="0" fontId="75" fillId="10" borderId="0" applyNumberFormat="0" applyBorder="0" applyAlignment="0" applyProtection="0"/>
    <xf numFmtId="0" fontId="75" fillId="11" borderId="0" applyNumberFormat="0" applyBorder="0" applyAlignment="0" applyProtection="0"/>
    <xf numFmtId="0" fontId="75" fillId="6" borderId="0" applyNumberFormat="0" applyBorder="0" applyAlignment="0" applyProtection="0"/>
    <xf numFmtId="0" fontId="75" fillId="9" borderId="0" applyNumberFormat="0" applyBorder="0" applyAlignment="0" applyProtection="0"/>
    <xf numFmtId="0" fontId="75" fillId="12" borderId="0" applyNumberFormat="0" applyBorder="0" applyAlignment="0" applyProtection="0"/>
    <xf numFmtId="0" fontId="76" fillId="13" borderId="0" applyNumberFormat="0" applyBorder="0" applyAlignment="0" applyProtection="0"/>
    <xf numFmtId="0" fontId="76" fillId="10" borderId="0" applyNumberFormat="0" applyBorder="0" applyAlignment="0" applyProtection="0"/>
    <xf numFmtId="0" fontId="76" fillId="11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20" borderId="0" applyNumberFormat="0" applyBorder="0" applyAlignment="0" applyProtection="0"/>
    <xf numFmtId="0" fontId="77" fillId="8" borderId="3" applyNumberFormat="0" applyAlignment="0" applyProtection="0"/>
    <xf numFmtId="0" fontId="78" fillId="21" borderId="4" applyNumberFormat="0" applyAlignment="0" applyProtection="0"/>
    <xf numFmtId="0" fontId="79" fillId="21" borderId="3" applyNumberFormat="0" applyAlignment="0" applyProtection="0"/>
    <xf numFmtId="0" fontId="80" fillId="0" borderId="5" applyNumberFormat="0" applyFill="0" applyAlignment="0" applyProtection="0"/>
    <xf numFmtId="0" fontId="81" fillId="0" borderId="6" applyNumberFormat="0" applyFill="0" applyAlignment="0" applyProtection="0"/>
    <xf numFmtId="0" fontId="82" fillId="0" borderId="7" applyNumberFormat="0" applyFill="0" applyAlignment="0" applyProtection="0"/>
    <xf numFmtId="0" fontId="82" fillId="0" borderId="0" applyNumberFormat="0" applyFill="0" applyBorder="0" applyAlignment="0" applyProtection="0"/>
    <xf numFmtId="0" fontId="83" fillId="0" borderId="8" applyNumberFormat="0" applyFill="0" applyAlignment="0" applyProtection="0"/>
    <xf numFmtId="0" fontId="84" fillId="22" borderId="9" applyNumberFormat="0" applyAlignment="0" applyProtection="0"/>
    <xf numFmtId="0" fontId="85" fillId="0" borderId="0" applyNumberFormat="0" applyFill="0" applyBorder="0" applyAlignment="0" applyProtection="0"/>
    <xf numFmtId="0" fontId="86" fillId="23" borderId="0" applyNumberFormat="0" applyBorder="0" applyAlignment="0" applyProtection="0"/>
    <xf numFmtId="0" fontId="87" fillId="4" borderId="0" applyNumberFormat="0" applyBorder="0" applyAlignment="0" applyProtection="0"/>
    <xf numFmtId="0" fontId="88" fillId="0" borderId="0" applyNumberFormat="0" applyFill="0" applyBorder="0" applyAlignment="0" applyProtection="0"/>
    <xf numFmtId="0" fontId="27" fillId="24" borderId="10" applyNumberFormat="0" applyFont="0" applyAlignment="0" applyProtection="0"/>
    <xf numFmtId="9" fontId="27" fillId="0" borderId="0" applyFont="0" applyFill="0" applyBorder="0" applyAlignment="0" applyProtection="0"/>
    <xf numFmtId="0" fontId="89" fillId="0" borderId="11" applyNumberFormat="0" applyFill="0" applyAlignment="0" applyProtection="0"/>
    <xf numFmtId="0" fontId="90" fillId="0" borderId="0" applyNumberFormat="0" applyFill="0" applyBorder="0" applyAlignment="0" applyProtection="0"/>
    <xf numFmtId="0" fontId="91" fillId="5" borderId="0" applyNumberFormat="0" applyBorder="0" applyAlignment="0" applyProtection="0"/>
    <xf numFmtId="0" fontId="15" fillId="0" borderId="0"/>
    <xf numFmtId="0" fontId="25" fillId="0" borderId="0"/>
    <xf numFmtId="0" fontId="14" fillId="0" borderId="0"/>
    <xf numFmtId="0" fontId="13" fillId="0" borderId="0"/>
    <xf numFmtId="0" fontId="12" fillId="0" borderId="0"/>
    <xf numFmtId="0" fontId="25" fillId="0" borderId="0"/>
    <xf numFmtId="0" fontId="92" fillId="0" borderId="0"/>
    <xf numFmtId="0" fontId="11" fillId="0" borderId="0"/>
    <xf numFmtId="0" fontId="10" fillId="0" borderId="0"/>
    <xf numFmtId="0" fontId="9" fillId="0" borderId="0"/>
    <xf numFmtId="164" fontId="8" fillId="0" borderId="0" applyFont="0" applyFill="0" applyBorder="0" applyAlignment="0" applyProtection="0"/>
    <xf numFmtId="0" fontId="8" fillId="0" borderId="0"/>
    <xf numFmtId="0" fontId="108" fillId="0" borderId="0"/>
    <xf numFmtId="0" fontId="25" fillId="24" borderId="10" applyNumberFormat="0" applyFont="0" applyAlignment="0" applyProtection="0"/>
    <xf numFmtId="0" fontId="8" fillId="0" borderId="0"/>
    <xf numFmtId="0" fontId="27" fillId="0" borderId="0"/>
    <xf numFmtId="0" fontId="25" fillId="0" borderId="0"/>
    <xf numFmtId="0" fontId="27" fillId="0" borderId="0"/>
    <xf numFmtId="0" fontId="52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27" fillId="0" borderId="0"/>
    <xf numFmtId="0" fontId="6" fillId="0" borderId="0"/>
    <xf numFmtId="0" fontId="5" fillId="0" borderId="0"/>
    <xf numFmtId="0" fontId="5" fillId="0" borderId="0"/>
    <xf numFmtId="167" fontId="27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182" fillId="0" borderId="19" applyNumberFormat="0" applyFill="0" applyAlignment="0" applyProtection="0"/>
    <xf numFmtId="0" fontId="183" fillId="0" borderId="20" applyNumberFormat="0" applyFill="0" applyAlignment="0" applyProtection="0"/>
    <xf numFmtId="0" fontId="184" fillId="0" borderId="21" applyNumberFormat="0" applyFill="0" applyAlignment="0" applyProtection="0"/>
    <xf numFmtId="0" fontId="184" fillId="0" borderId="0" applyNumberFormat="0" applyFill="0" applyBorder="0" applyAlignment="0" applyProtection="0"/>
    <xf numFmtId="0" fontId="185" fillId="26" borderId="0" applyNumberFormat="0" applyBorder="0" applyAlignment="0" applyProtection="0"/>
    <xf numFmtId="0" fontId="186" fillId="27" borderId="0" applyNumberFormat="0" applyBorder="0" applyAlignment="0" applyProtection="0"/>
    <xf numFmtId="0" fontId="187" fillId="29" borderId="22" applyNumberFormat="0" applyAlignment="0" applyProtection="0"/>
    <xf numFmtId="0" fontId="188" fillId="30" borderId="23" applyNumberFormat="0" applyAlignment="0" applyProtection="0"/>
    <xf numFmtId="0" fontId="189" fillId="30" borderId="22" applyNumberFormat="0" applyAlignment="0" applyProtection="0"/>
    <xf numFmtId="0" fontId="190" fillId="0" borderId="24" applyNumberFormat="0" applyFill="0" applyAlignment="0" applyProtection="0"/>
    <xf numFmtId="0" fontId="191" fillId="31" borderId="25" applyNumberFormat="0" applyAlignment="0" applyProtection="0"/>
    <xf numFmtId="0" fontId="192" fillId="0" borderId="0" applyNumberFormat="0" applyFill="0" applyBorder="0" applyAlignment="0" applyProtection="0"/>
    <xf numFmtId="0" fontId="193" fillId="0" borderId="0" applyNumberFormat="0" applyFill="0" applyBorder="0" applyAlignment="0" applyProtection="0"/>
    <xf numFmtId="0" fontId="194" fillId="0" borderId="27" applyNumberFormat="0" applyFill="0" applyAlignment="0" applyProtection="0"/>
    <xf numFmtId="0" fontId="195" fillId="33" borderId="0" applyNumberFormat="0" applyBorder="0" applyAlignment="0" applyProtection="0"/>
    <xf numFmtId="0" fontId="195" fillId="35" borderId="0" applyNumberFormat="0" applyBorder="0" applyAlignment="0" applyProtection="0"/>
    <xf numFmtId="0" fontId="195" fillId="37" borderId="0" applyNumberFormat="0" applyBorder="0" applyAlignment="0" applyProtection="0"/>
    <xf numFmtId="0" fontId="195" fillId="41" borderId="0" applyNumberFormat="0" applyBorder="0" applyAlignment="0" applyProtection="0"/>
    <xf numFmtId="0" fontId="195" fillId="44" borderId="0" applyNumberFormat="0" applyBorder="0" applyAlignment="0" applyProtection="0"/>
    <xf numFmtId="0" fontId="195" fillId="45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17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4" borderId="0" applyNumberFormat="0" applyBorder="0" applyAlignment="0" applyProtection="0"/>
    <xf numFmtId="0" fontId="3" fillId="36" borderId="0" applyNumberFormat="0" applyBorder="0" applyAlignment="0" applyProtection="0"/>
    <xf numFmtId="0" fontId="3" fillId="38" borderId="0" applyNumberFormat="0" applyBorder="0" applyAlignment="0" applyProtection="0"/>
    <xf numFmtId="0" fontId="3" fillId="42" borderId="0" applyNumberFormat="0" applyBorder="0" applyAlignment="0" applyProtection="0"/>
    <xf numFmtId="0" fontId="3" fillId="39" borderId="0" applyNumberFormat="0" applyBorder="0" applyAlignment="0" applyProtection="0"/>
    <xf numFmtId="0" fontId="195" fillId="40" borderId="0" applyNumberFormat="0" applyBorder="0" applyAlignment="0" applyProtection="0"/>
    <xf numFmtId="0" fontId="195" fillId="43" borderId="0" applyNumberFormat="0" applyBorder="0" applyAlignment="0" applyProtection="0"/>
    <xf numFmtId="0" fontId="195" fillId="46" borderId="0" applyNumberFormat="0" applyBorder="0" applyAlignment="0" applyProtection="0"/>
    <xf numFmtId="0" fontId="195" fillId="33" borderId="0" applyNumberFormat="0" applyBorder="0" applyAlignment="0" applyProtection="0"/>
    <xf numFmtId="0" fontId="76" fillId="17" borderId="0" applyNumberFormat="0" applyBorder="0" applyAlignment="0" applyProtection="0"/>
    <xf numFmtId="0" fontId="195" fillId="35" borderId="0" applyNumberFormat="0" applyBorder="0" applyAlignment="0" applyProtection="0"/>
    <xf numFmtId="0" fontId="76" fillId="18" borderId="0" applyNumberFormat="0" applyBorder="0" applyAlignment="0" applyProtection="0"/>
    <xf numFmtId="0" fontId="195" fillId="37" borderId="0" applyNumberFormat="0" applyBorder="0" applyAlignment="0" applyProtection="0"/>
    <xf numFmtId="0" fontId="76" fillId="19" borderId="0" applyNumberFormat="0" applyBorder="0" applyAlignment="0" applyProtection="0"/>
    <xf numFmtId="0" fontId="195" fillId="41" borderId="0" applyNumberFormat="0" applyBorder="0" applyAlignment="0" applyProtection="0"/>
    <xf numFmtId="0" fontId="76" fillId="14" borderId="0" applyNumberFormat="0" applyBorder="0" applyAlignment="0" applyProtection="0"/>
    <xf numFmtId="0" fontId="195" fillId="44" borderId="0" applyNumberFormat="0" applyBorder="0" applyAlignment="0" applyProtection="0"/>
    <xf numFmtId="0" fontId="76" fillId="15" borderId="0" applyNumberFormat="0" applyBorder="0" applyAlignment="0" applyProtection="0"/>
    <xf numFmtId="0" fontId="195" fillId="45" borderId="0" applyNumberFormat="0" applyBorder="0" applyAlignment="0" applyProtection="0"/>
    <xf numFmtId="0" fontId="76" fillId="20" borderId="0" applyNumberFormat="0" applyBorder="0" applyAlignment="0" applyProtection="0"/>
    <xf numFmtId="0" fontId="187" fillId="29" borderId="22" applyNumberFormat="0" applyAlignment="0" applyProtection="0"/>
    <xf numFmtId="0" fontId="77" fillId="8" borderId="3" applyNumberFormat="0" applyAlignment="0" applyProtection="0"/>
    <xf numFmtId="0" fontId="188" fillId="30" borderId="23" applyNumberFormat="0" applyAlignment="0" applyProtection="0"/>
    <xf numFmtId="0" fontId="78" fillId="21" borderId="4" applyNumberFormat="0" applyAlignment="0" applyProtection="0"/>
    <xf numFmtId="0" fontId="189" fillId="30" borderId="22" applyNumberFormat="0" applyAlignment="0" applyProtection="0"/>
    <xf numFmtId="0" fontId="79" fillId="21" borderId="3" applyNumberFormat="0" applyAlignment="0" applyProtection="0"/>
    <xf numFmtId="0" fontId="182" fillId="0" borderId="19" applyNumberFormat="0" applyFill="0" applyAlignment="0" applyProtection="0"/>
    <xf numFmtId="0" fontId="80" fillId="0" borderId="5" applyNumberFormat="0" applyFill="0" applyAlignment="0" applyProtection="0"/>
    <xf numFmtId="0" fontId="183" fillId="0" borderId="20" applyNumberFormat="0" applyFill="0" applyAlignment="0" applyProtection="0"/>
    <xf numFmtId="0" fontId="81" fillId="0" borderId="6" applyNumberFormat="0" applyFill="0" applyAlignment="0" applyProtection="0"/>
    <xf numFmtId="0" fontId="184" fillId="0" borderId="21" applyNumberFormat="0" applyFill="0" applyAlignment="0" applyProtection="0"/>
    <xf numFmtId="0" fontId="82" fillId="0" borderId="7" applyNumberFormat="0" applyFill="0" applyAlignment="0" applyProtection="0"/>
    <xf numFmtId="0" fontId="18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194" fillId="0" borderId="27" applyNumberFormat="0" applyFill="0" applyAlignment="0" applyProtection="0"/>
    <xf numFmtId="0" fontId="83" fillId="0" borderId="8" applyNumberFormat="0" applyFill="0" applyAlignment="0" applyProtection="0"/>
    <xf numFmtId="0" fontId="191" fillId="31" borderId="25" applyNumberFormat="0" applyAlignment="0" applyProtection="0"/>
    <xf numFmtId="0" fontId="84" fillId="22" borderId="9" applyNumberFormat="0" applyAlignment="0" applyProtection="0"/>
    <xf numFmtId="0" fontId="198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197" fillId="28" borderId="0" applyNumberFormat="0" applyBorder="0" applyAlignment="0" applyProtection="0"/>
    <xf numFmtId="0" fontId="86" fillId="23" borderId="0" applyNumberFormat="0" applyBorder="0" applyAlignment="0" applyProtection="0"/>
    <xf numFmtId="0" fontId="3" fillId="0" borderId="0"/>
    <xf numFmtId="0" fontId="186" fillId="27" borderId="0" applyNumberFormat="0" applyBorder="0" applyAlignment="0" applyProtection="0"/>
    <xf numFmtId="0" fontId="87" fillId="4" borderId="0" applyNumberFormat="0" applyBorder="0" applyAlignment="0" applyProtection="0"/>
    <xf numFmtId="0" fontId="193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25" fillId="24" borderId="10" applyNumberFormat="0" applyFont="0" applyAlignment="0" applyProtection="0"/>
    <xf numFmtId="0" fontId="3" fillId="32" borderId="26" applyNumberFormat="0" applyFont="0" applyAlignment="0" applyProtection="0"/>
    <xf numFmtId="0" fontId="190" fillId="0" borderId="24" applyNumberFormat="0" applyFill="0" applyAlignment="0" applyProtection="0"/>
    <xf numFmtId="0" fontId="89" fillId="0" borderId="11" applyNumberFormat="0" applyFill="0" applyAlignment="0" applyProtection="0"/>
    <xf numFmtId="0" fontId="192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85" fillId="26" borderId="0" applyNumberFormat="0" applyBorder="0" applyAlignment="0" applyProtection="0"/>
    <xf numFmtId="0" fontId="91" fillId="5" borderId="0" applyNumberFormat="0" applyBorder="0" applyAlignment="0" applyProtection="0"/>
    <xf numFmtId="0" fontId="197" fillId="28" borderId="0" applyNumberFormat="0" applyBorder="0" applyAlignment="0" applyProtection="0"/>
    <xf numFmtId="0" fontId="199" fillId="0" borderId="0" applyNumberFormat="0" applyFill="0" applyBorder="0" applyAlignment="0" applyProtection="0"/>
    <xf numFmtId="0" fontId="27" fillId="0" borderId="0"/>
    <xf numFmtId="0" fontId="25" fillId="0" borderId="0"/>
    <xf numFmtId="0" fontId="3" fillId="0" borderId="0"/>
    <xf numFmtId="0" fontId="179" fillId="0" borderId="0"/>
    <xf numFmtId="0" fontId="27" fillId="0" borderId="0"/>
    <xf numFmtId="0" fontId="25" fillId="24" borderId="10" applyNumberFormat="0" applyFont="0" applyAlignment="0" applyProtection="0"/>
    <xf numFmtId="0" fontId="75" fillId="32" borderId="26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7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4" borderId="0" applyNumberFormat="0" applyBorder="0" applyAlignment="0" applyProtection="0"/>
    <xf numFmtId="0" fontId="2" fillId="36" borderId="0" applyNumberFormat="0" applyBorder="0" applyAlignment="0" applyProtection="0"/>
    <xf numFmtId="0" fontId="2" fillId="38" borderId="0" applyNumberFormat="0" applyBorder="0" applyAlignment="0" applyProtection="0"/>
    <xf numFmtId="0" fontId="2" fillId="42" borderId="0" applyNumberFormat="0" applyBorder="0" applyAlignment="0" applyProtection="0"/>
    <xf numFmtId="0" fontId="2" fillId="3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32" borderId="26" applyNumberFormat="0" applyFont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024">
    <xf numFmtId="0" fontId="0" fillId="0" borderId="0" xfId="0"/>
    <xf numFmtId="0" fontId="28" fillId="0" borderId="0" xfId="0" applyFont="1"/>
    <xf numFmtId="0" fontId="30" fillId="0" borderId="0" xfId="2" applyFont="1" applyAlignment="1">
      <alignment vertical="center"/>
    </xf>
    <xf numFmtId="0" fontId="33" fillId="0" borderId="0" xfId="2" applyFont="1"/>
    <xf numFmtId="0" fontId="32" fillId="0" borderId="0" xfId="2" applyFont="1"/>
    <xf numFmtId="0" fontId="33" fillId="0" borderId="0" xfId="2" applyFont="1" applyAlignment="1">
      <alignment vertical="center"/>
    </xf>
    <xf numFmtId="0" fontId="28" fillId="0" borderId="0" xfId="2" applyFont="1"/>
    <xf numFmtId="0" fontId="28" fillId="0" borderId="0" xfId="4" applyFont="1"/>
    <xf numFmtId="168" fontId="33" fillId="0" borderId="0" xfId="3" applyFont="1" applyBorder="1" applyAlignment="1">
      <alignment vertical="center" wrapText="1"/>
    </xf>
    <xf numFmtId="0" fontId="28" fillId="0" borderId="0" xfId="9" applyFont="1" applyAlignment="1">
      <alignment vertical="center"/>
    </xf>
    <xf numFmtId="0" fontId="30" fillId="0" borderId="0" xfId="9" applyFont="1" applyAlignment="1">
      <alignment horizontal="center" vertical="center"/>
    </xf>
    <xf numFmtId="0" fontId="30" fillId="0" borderId="0" xfId="4" applyFont="1"/>
    <xf numFmtId="0" fontId="28" fillId="0" borderId="0" xfId="9" applyFont="1" applyAlignment="1">
      <alignment vertical="center" wrapText="1"/>
    </xf>
    <xf numFmtId="0" fontId="30" fillId="0" borderId="0" xfId="2" applyFont="1" applyAlignment="1">
      <alignment horizontal="left" indent="2"/>
    </xf>
    <xf numFmtId="0" fontId="30" fillId="0" borderId="0" xfId="9" applyFont="1" applyAlignment="1">
      <alignment horizontal="left" vertical="center" wrapText="1"/>
    </xf>
    <xf numFmtId="0" fontId="28" fillId="0" borderId="0" xfId="9" applyFont="1" applyAlignment="1">
      <alignment horizontal="center" vertical="center"/>
    </xf>
    <xf numFmtId="0" fontId="28" fillId="0" borderId="0" xfId="9" applyFont="1" applyAlignment="1">
      <alignment horizontal="left"/>
    </xf>
    <xf numFmtId="0" fontId="30" fillId="0" borderId="0" xfId="4" applyFont="1" applyAlignment="1">
      <alignment vertical="center" wrapText="1"/>
    </xf>
    <xf numFmtId="0" fontId="33" fillId="0" borderId="0" xfId="4" applyFont="1" applyAlignment="1">
      <alignment vertical="center" wrapText="1"/>
    </xf>
    <xf numFmtId="0" fontId="28" fillId="0" borderId="0" xfId="12" applyFont="1"/>
    <xf numFmtId="0" fontId="33" fillId="0" borderId="0" xfId="12" applyFont="1" applyAlignment="1">
      <alignment vertical="center" wrapText="1"/>
    </xf>
    <xf numFmtId="0" fontId="30" fillId="0" borderId="0" xfId="12" applyFont="1"/>
    <xf numFmtId="0" fontId="30" fillId="0" borderId="0" xfId="12" applyFont="1" applyAlignment="1">
      <alignment vertical="center"/>
    </xf>
    <xf numFmtId="0" fontId="33" fillId="0" borderId="0" xfId="12" applyFont="1"/>
    <xf numFmtId="49" fontId="30" fillId="0" borderId="0" xfId="12" applyNumberFormat="1" applyFont="1" applyAlignment="1">
      <alignment vertical="center" wrapText="1"/>
    </xf>
    <xf numFmtId="0" fontId="42" fillId="0" borderId="0" xfId="12" applyFont="1" applyAlignment="1">
      <alignment vertical="center" wrapText="1"/>
    </xf>
    <xf numFmtId="170" fontId="28" fillId="0" borderId="0" xfId="13" applyNumberFormat="1" applyBorder="1" applyAlignment="1">
      <alignment vertical="center"/>
    </xf>
    <xf numFmtId="0" fontId="28" fillId="0" borderId="0" xfId="14" applyFont="1"/>
    <xf numFmtId="49" fontId="30" fillId="0" borderId="0" xfId="13" applyNumberFormat="1" applyFont="1" applyBorder="1" applyAlignment="1">
      <alignment vertical="center"/>
    </xf>
    <xf numFmtId="49" fontId="30" fillId="0" borderId="0" xfId="13" applyNumberFormat="1" applyFont="1" applyBorder="1" applyAlignment="1">
      <alignment vertical="center" wrapText="1"/>
    </xf>
    <xf numFmtId="49" fontId="33" fillId="0" borderId="0" xfId="13" applyNumberFormat="1" applyFont="1" applyBorder="1" applyAlignment="1">
      <alignment horizontal="center" vertical="center" wrapText="1"/>
    </xf>
    <xf numFmtId="49" fontId="28" fillId="0" borderId="0" xfId="13" applyNumberFormat="1" applyBorder="1" applyAlignment="1">
      <alignment vertical="center"/>
    </xf>
    <xf numFmtId="0" fontId="30" fillId="0" borderId="0" xfId="2" applyFont="1"/>
    <xf numFmtId="0" fontId="30" fillId="0" borderId="0" xfId="14" applyFont="1"/>
    <xf numFmtId="2" fontId="30" fillId="0" borderId="0" xfId="2" applyNumberFormat="1" applyFont="1" applyAlignment="1">
      <alignment vertical="center"/>
    </xf>
    <xf numFmtId="2" fontId="30" fillId="0" borderId="0" xfId="2" applyNumberFormat="1" applyFont="1" applyAlignment="1">
      <alignment horizontal="left" vertical="center" wrapText="1"/>
    </xf>
    <xf numFmtId="170" fontId="30" fillId="0" borderId="0" xfId="11" applyNumberFormat="1" applyFont="1" applyAlignment="1">
      <alignment horizontal="left" wrapText="1"/>
    </xf>
    <xf numFmtId="0" fontId="30" fillId="0" borderId="0" xfId="11" applyFont="1" applyAlignment="1">
      <alignment vertical="center"/>
    </xf>
    <xf numFmtId="0" fontId="33" fillId="0" borderId="0" xfId="11" applyFont="1"/>
    <xf numFmtId="0" fontId="57" fillId="0" borderId="0" xfId="11" applyFont="1" applyAlignment="1">
      <alignment horizontal="right"/>
    </xf>
    <xf numFmtId="0" fontId="30" fillId="0" borderId="0" xfId="11" applyFont="1" applyAlignment="1">
      <alignment horizontal="left"/>
    </xf>
    <xf numFmtId="0" fontId="30" fillId="0" borderId="0" xfId="11" applyFont="1"/>
    <xf numFmtId="170" fontId="30" fillId="0" borderId="0" xfId="11" applyNumberFormat="1" applyFont="1"/>
    <xf numFmtId="0" fontId="33" fillId="0" borderId="0" xfId="11" applyFont="1" applyAlignment="1">
      <alignment vertical="center" wrapText="1"/>
    </xf>
    <xf numFmtId="0" fontId="33" fillId="0" borderId="0" xfId="11" applyFont="1" applyAlignment="1">
      <alignment horizontal="left" vertical="center" wrapText="1"/>
    </xf>
    <xf numFmtId="170" fontId="33" fillId="0" borderId="0" xfId="11" applyNumberFormat="1" applyFont="1"/>
    <xf numFmtId="0" fontId="33" fillId="0" borderId="0" xfId="11" applyFont="1" applyAlignment="1">
      <alignment horizontal="right" vertical="center" wrapText="1"/>
    </xf>
    <xf numFmtId="0" fontId="46" fillId="0" borderId="0" xfId="11" applyFont="1" applyAlignment="1">
      <alignment horizontal="left"/>
    </xf>
    <xf numFmtId="170" fontId="28" fillId="0" borderId="0" xfId="11" quotePrefix="1" applyNumberFormat="1" applyFont="1" applyAlignment="1">
      <alignment horizontal="right"/>
    </xf>
    <xf numFmtId="0" fontId="30" fillId="0" borderId="0" xfId="11" applyFont="1" applyAlignment="1">
      <alignment vertical="center" wrapText="1"/>
    </xf>
    <xf numFmtId="0" fontId="33" fillId="0" borderId="0" xfId="24" applyFont="1"/>
    <xf numFmtId="0" fontId="33" fillId="0" borderId="0" xfId="11" applyFont="1" applyAlignment="1">
      <alignment wrapText="1"/>
    </xf>
    <xf numFmtId="0" fontId="30" fillId="0" borderId="0" xfId="11" applyFont="1" applyAlignment="1">
      <alignment horizontal="left" wrapText="1"/>
    </xf>
    <xf numFmtId="0" fontId="30" fillId="0" borderId="2" xfId="11" applyFont="1" applyBorder="1"/>
    <xf numFmtId="0" fontId="28" fillId="0" borderId="0" xfId="11" applyFont="1"/>
    <xf numFmtId="0" fontId="28" fillId="0" borderId="0" xfId="11" applyFont="1" applyAlignment="1">
      <alignment horizontal="right"/>
    </xf>
    <xf numFmtId="0" fontId="30" fillId="0" borderId="0" xfId="11" applyFont="1" applyAlignment="1">
      <alignment horizontal="right"/>
    </xf>
    <xf numFmtId="49" fontId="56" fillId="0" borderId="0" xfId="19" applyNumberFormat="1" applyFont="1"/>
    <xf numFmtId="49" fontId="46" fillId="0" borderId="0" xfId="12" applyNumberFormat="1" applyFont="1" applyAlignment="1">
      <alignment vertical="center" wrapText="1"/>
    </xf>
    <xf numFmtId="0" fontId="33" fillId="0" borderId="0" xfId="1" quotePrefix="1" applyFont="1" applyAlignment="1">
      <alignment horizontal="left"/>
    </xf>
    <xf numFmtId="0" fontId="46" fillId="0" borderId="0" xfId="11" applyFont="1"/>
    <xf numFmtId="49" fontId="30" fillId="0" borderId="0" xfId="33" applyNumberFormat="1" applyFont="1" applyAlignment="1">
      <alignment vertical="center" wrapText="1"/>
    </xf>
    <xf numFmtId="49" fontId="30" fillId="0" borderId="0" xfId="33" applyNumberFormat="1" applyFont="1"/>
    <xf numFmtId="1" fontId="30" fillId="0" borderId="0" xfId="33" applyNumberFormat="1" applyFont="1"/>
    <xf numFmtId="49" fontId="30" fillId="0" borderId="0" xfId="33" applyNumberFormat="1" applyFont="1" applyAlignment="1">
      <alignment horizontal="center" vertical="center" wrapText="1"/>
    </xf>
    <xf numFmtId="0" fontId="28" fillId="0" borderId="0" xfId="1" applyFont="1"/>
    <xf numFmtId="170" fontId="30" fillId="0" borderId="0" xfId="1" applyNumberFormat="1" applyFont="1"/>
    <xf numFmtId="0" fontId="33" fillId="0" borderId="0" xfId="33" applyFont="1" applyAlignment="1">
      <alignment vertical="center" wrapText="1"/>
    </xf>
    <xf numFmtId="49" fontId="33" fillId="0" borderId="0" xfId="33" applyNumberFormat="1" applyFont="1" applyAlignment="1">
      <alignment vertical="center" wrapText="1"/>
    </xf>
    <xf numFmtId="1" fontId="30" fillId="0" borderId="0" xfId="1" applyNumberFormat="1" applyFont="1"/>
    <xf numFmtId="0" fontId="30" fillId="0" borderId="0" xfId="1" applyFont="1"/>
    <xf numFmtId="0" fontId="33" fillId="0" borderId="0" xfId="11" applyFont="1" applyAlignment="1">
      <alignment horizontal="right" vertical="center"/>
    </xf>
    <xf numFmtId="0" fontId="28" fillId="0" borderId="0" xfId="11" applyFont="1" applyAlignment="1">
      <alignment horizontal="center"/>
    </xf>
    <xf numFmtId="0" fontId="28" fillId="0" borderId="0" xfId="1" applyFont="1" applyAlignment="1">
      <alignment horizontal="right"/>
    </xf>
    <xf numFmtId="0" fontId="57" fillId="0" borderId="0" xfId="11" applyFont="1" applyAlignment="1">
      <alignment horizontal="left"/>
    </xf>
    <xf numFmtId="0" fontId="28" fillId="0" borderId="0" xfId="2" applyFont="1" applyAlignment="1">
      <alignment horizontal="right"/>
    </xf>
    <xf numFmtId="0" fontId="46" fillId="0" borderId="0" xfId="12" applyFont="1" applyAlignment="1">
      <alignment wrapText="1"/>
    </xf>
    <xf numFmtId="0" fontId="39" fillId="0" borderId="0" xfId="40" applyFont="1"/>
    <xf numFmtId="0" fontId="69" fillId="0" borderId="0" xfId="40" applyFont="1"/>
    <xf numFmtId="170" fontId="69" fillId="0" borderId="0" xfId="40" applyNumberFormat="1" applyFont="1"/>
    <xf numFmtId="0" fontId="71" fillId="0" borderId="0" xfId="40" applyFont="1"/>
    <xf numFmtId="0" fontId="72" fillId="0" borderId="0" xfId="40" applyFont="1"/>
    <xf numFmtId="0" fontId="30" fillId="0" borderId="0" xfId="41" applyFont="1"/>
    <xf numFmtId="0" fontId="33" fillId="0" borderId="0" xfId="40" applyFont="1" applyAlignment="1">
      <alignment horizontal="center"/>
    </xf>
    <xf numFmtId="0" fontId="28" fillId="0" borderId="0" xfId="40" applyFont="1"/>
    <xf numFmtId="0" fontId="35" fillId="0" borderId="0" xfId="11" applyFont="1"/>
    <xf numFmtId="0" fontId="42" fillId="0" borderId="0" xfId="11" applyFont="1" applyAlignment="1">
      <alignment horizontal="left"/>
    </xf>
    <xf numFmtId="170" fontId="28" fillId="0" borderId="0" xfId="40" applyNumberFormat="1" applyFont="1"/>
    <xf numFmtId="0" fontId="42" fillId="0" borderId="0" xfId="11" applyFont="1"/>
    <xf numFmtId="170" fontId="30" fillId="0" borderId="0" xfId="40" applyNumberFormat="1" applyFont="1"/>
    <xf numFmtId="0" fontId="30" fillId="0" borderId="0" xfId="11" applyFont="1" applyAlignment="1">
      <alignment wrapText="1"/>
    </xf>
    <xf numFmtId="0" fontId="30" fillId="0" borderId="0" xfId="11" quotePrefix="1" applyFont="1" applyAlignment="1">
      <alignment horizontal="left" wrapText="1"/>
    </xf>
    <xf numFmtId="0" fontId="33" fillId="0" borderId="0" xfId="11" applyFont="1" applyAlignment="1">
      <alignment horizontal="center" wrapText="1"/>
    </xf>
    <xf numFmtId="170" fontId="30" fillId="0" borderId="0" xfId="40" applyNumberFormat="1" applyFont="1" applyAlignment="1">
      <alignment horizontal="left"/>
    </xf>
    <xf numFmtId="0" fontId="41" fillId="0" borderId="0" xfId="42" applyFont="1" applyAlignment="1">
      <alignment wrapText="1"/>
    </xf>
    <xf numFmtId="0" fontId="41" fillId="0" borderId="0" xfId="42" applyFont="1" applyAlignment="1">
      <alignment horizontal="left" wrapText="1"/>
    </xf>
    <xf numFmtId="0" fontId="41" fillId="0" borderId="0" xfId="40" applyFont="1"/>
    <xf numFmtId="0" fontId="41" fillId="0" borderId="0" xfId="11" applyFont="1" applyAlignment="1">
      <alignment horizontal="left" wrapText="1"/>
    </xf>
    <xf numFmtId="0" fontId="28" fillId="0" borderId="0" xfId="9" applyFont="1" applyAlignment="1">
      <alignment horizontal="right"/>
    </xf>
    <xf numFmtId="170" fontId="30" fillId="0" borderId="0" xfId="11" applyNumberFormat="1" applyFont="1" applyAlignment="1">
      <alignment vertical="center"/>
    </xf>
    <xf numFmtId="170" fontId="30" fillId="0" borderId="0" xfId="41" applyNumberFormat="1" applyFont="1"/>
    <xf numFmtId="0" fontId="30" fillId="0" borderId="0" xfId="41" applyFont="1" applyAlignment="1">
      <alignment horizontal="right"/>
    </xf>
    <xf numFmtId="0" fontId="30" fillId="0" borderId="0" xfId="40" applyFont="1"/>
    <xf numFmtId="170" fontId="41" fillId="0" borderId="0" xfId="42" applyNumberFormat="1" applyFont="1" applyAlignment="1">
      <alignment horizontal="left" wrapText="1"/>
    </xf>
    <xf numFmtId="170" fontId="41" fillId="0" borderId="0" xfId="40" applyNumberFormat="1" applyFont="1" applyAlignment="1">
      <alignment horizontal="left"/>
    </xf>
    <xf numFmtId="170" fontId="30" fillId="0" borderId="0" xfId="41" applyNumberFormat="1" applyFont="1" applyAlignment="1">
      <alignment horizontal="right"/>
    </xf>
    <xf numFmtId="0" fontId="32" fillId="0" borderId="0" xfId="40" applyFont="1"/>
    <xf numFmtId="0" fontId="28" fillId="0" borderId="0" xfId="0" applyFont="1" applyAlignment="1">
      <alignment horizontal="left" indent="2"/>
    </xf>
    <xf numFmtId="0" fontId="33" fillId="0" borderId="0" xfId="0" applyFont="1"/>
    <xf numFmtId="0" fontId="34" fillId="0" borderId="0" xfId="1" applyFont="1" applyAlignment="1">
      <alignment horizontal="left" indent="2"/>
    </xf>
    <xf numFmtId="0" fontId="27" fillId="0" borderId="0" xfId="0" applyFont="1"/>
    <xf numFmtId="170" fontId="29" fillId="0" borderId="0" xfId="13" applyNumberFormat="1" applyFont="1" applyBorder="1" applyAlignment="1">
      <alignment vertical="top"/>
    </xf>
    <xf numFmtId="170" fontId="28" fillId="0" borderId="0" xfId="13" applyNumberFormat="1" applyBorder="1" applyAlignment="1">
      <alignment horizontal="left" wrapText="1"/>
    </xf>
    <xf numFmtId="170" fontId="28" fillId="0" borderId="0" xfId="15" applyNumberFormat="1" applyFont="1" applyAlignment="1">
      <alignment horizontal="left" wrapText="1" indent="1"/>
    </xf>
    <xf numFmtId="49" fontId="32" fillId="0" borderId="0" xfId="13" applyNumberFormat="1" applyFont="1" applyBorder="1" applyAlignment="1">
      <alignment vertical="center" wrapText="1"/>
    </xf>
    <xf numFmtId="0" fontId="73" fillId="0" borderId="0" xfId="9" applyFont="1" applyAlignment="1">
      <alignment horizontal="left" vertical="center"/>
    </xf>
    <xf numFmtId="0" fontId="67" fillId="0" borderId="0" xfId="9" applyFont="1" applyAlignment="1">
      <alignment vertical="center"/>
    </xf>
    <xf numFmtId="0" fontId="30" fillId="0" borderId="0" xfId="52" applyFont="1" applyAlignment="1">
      <alignment vertical="center"/>
    </xf>
    <xf numFmtId="170" fontId="30" fillId="0" borderId="0" xfId="52" applyNumberFormat="1" applyFont="1" applyAlignment="1">
      <alignment vertical="center"/>
    </xf>
    <xf numFmtId="170" fontId="33" fillId="0" borderId="0" xfId="52" applyNumberFormat="1" applyFont="1"/>
    <xf numFmtId="0" fontId="33" fillId="0" borderId="0" xfId="52" applyFont="1" applyAlignment="1">
      <alignment vertical="center"/>
    </xf>
    <xf numFmtId="0" fontId="30" fillId="0" borderId="0" xfId="2" applyFont="1" applyAlignment="1">
      <alignment horizontal="left"/>
    </xf>
    <xf numFmtId="3" fontId="30" fillId="0" borderId="0" xfId="11" applyNumberFormat="1" applyFont="1"/>
    <xf numFmtId="3" fontId="46" fillId="0" borderId="0" xfId="11" applyNumberFormat="1" applyFont="1"/>
    <xf numFmtId="3" fontId="74" fillId="0" borderId="0" xfId="33" applyNumberFormat="1" applyFont="1" applyAlignment="1">
      <alignment vertical="center" wrapText="1"/>
    </xf>
    <xf numFmtId="0" fontId="41" fillId="0" borderId="0" xfId="40" applyFont="1" applyAlignment="1">
      <alignment horizontal="left"/>
    </xf>
    <xf numFmtId="0" fontId="39" fillId="0" borderId="0" xfId="11" applyFont="1"/>
    <xf numFmtId="0" fontId="41" fillId="0" borderId="0" xfId="40" applyFont="1" applyAlignment="1">
      <alignment horizontal="left" wrapText="1"/>
    </xf>
    <xf numFmtId="0" fontId="41" fillId="0" borderId="0" xfId="40" applyFont="1" applyAlignment="1">
      <alignment wrapText="1"/>
    </xf>
    <xf numFmtId="170" fontId="30" fillId="0" borderId="0" xfId="4" applyNumberFormat="1" applyFont="1"/>
    <xf numFmtId="0" fontId="42" fillId="0" borderId="0" xfId="4" applyFont="1" applyAlignment="1">
      <alignment horizontal="right"/>
    </xf>
    <xf numFmtId="0" fontId="95" fillId="0" borderId="0" xfId="102" applyFont="1"/>
    <xf numFmtId="0" fontId="41" fillId="0" borderId="0" xfId="102" applyFont="1"/>
    <xf numFmtId="0" fontId="40" fillId="0" borderId="0" xfId="102" applyFont="1"/>
    <xf numFmtId="0" fontId="40" fillId="0" borderId="0" xfId="102" applyFont="1" applyAlignment="1">
      <alignment horizontal="left" vertical="center" wrapText="1"/>
    </xf>
    <xf numFmtId="0" fontId="97" fillId="0" borderId="0" xfId="102" applyFont="1"/>
    <xf numFmtId="0" fontId="97" fillId="0" borderId="0" xfId="102" applyFont="1" applyAlignment="1">
      <alignment horizontal="right"/>
    </xf>
    <xf numFmtId="172" fontId="40" fillId="0" borderId="0" xfId="102" applyNumberFormat="1" applyFont="1" applyAlignment="1">
      <alignment horizontal="right"/>
    </xf>
    <xf numFmtId="0" fontId="40" fillId="0" borderId="0" xfId="102" applyFont="1" applyAlignment="1">
      <alignment horizontal="right"/>
    </xf>
    <xf numFmtId="0" fontId="100" fillId="0" borderId="0" xfId="102" applyFont="1" applyAlignment="1">
      <alignment horizontal="right"/>
    </xf>
    <xf numFmtId="0" fontId="41" fillId="0" borderId="0" xfId="102" applyFont="1" applyAlignment="1">
      <alignment horizontal="right"/>
    </xf>
    <xf numFmtId="170" fontId="100" fillId="0" borderId="0" xfId="102" applyNumberFormat="1" applyFont="1" applyAlignment="1">
      <alignment horizontal="right"/>
    </xf>
    <xf numFmtId="0" fontId="100" fillId="0" borderId="0" xfId="102" applyFont="1"/>
    <xf numFmtId="0" fontId="40" fillId="0" borderId="0" xfId="102" applyFont="1" applyAlignment="1">
      <alignment wrapText="1"/>
    </xf>
    <xf numFmtId="172" fontId="41" fillId="0" borderId="0" xfId="102" applyNumberFormat="1" applyFont="1"/>
    <xf numFmtId="0" fontId="33" fillId="0" borderId="0" xfId="11" applyFont="1" applyAlignment="1">
      <alignment horizontal="left" wrapText="1"/>
    </xf>
    <xf numFmtId="170" fontId="33" fillId="0" borderId="0" xfId="11" quotePrefix="1" applyNumberFormat="1" applyFont="1" applyAlignment="1">
      <alignment horizontal="left"/>
    </xf>
    <xf numFmtId="0" fontId="30" fillId="0" borderId="0" xfId="24" applyFont="1"/>
    <xf numFmtId="0" fontId="42" fillId="0" borderId="0" xfId="24" applyFont="1"/>
    <xf numFmtId="0" fontId="30" fillId="0" borderId="0" xfId="24" applyFont="1" applyAlignment="1">
      <alignment horizontal="left"/>
    </xf>
    <xf numFmtId="0" fontId="30" fillId="2" borderId="0" xfId="12" applyFont="1" applyFill="1" applyAlignment="1">
      <alignment vertical="center"/>
    </xf>
    <xf numFmtId="3" fontId="28" fillId="0" borderId="0" xfId="14" applyNumberFormat="1" applyFont="1"/>
    <xf numFmtId="0" fontId="98" fillId="0" borderId="0" xfId="102" applyFont="1" applyAlignment="1">
      <alignment horizontal="left" wrapText="1"/>
    </xf>
    <xf numFmtId="0" fontId="40" fillId="0" borderId="0" xfId="102" applyFont="1" applyAlignment="1">
      <alignment vertical="top" wrapText="1"/>
    </xf>
    <xf numFmtId="170" fontId="106" fillId="0" borderId="0" xfId="40" applyNumberFormat="1" applyFont="1"/>
    <xf numFmtId="0" fontId="46" fillId="0" borderId="0" xfId="41" applyFont="1"/>
    <xf numFmtId="0" fontId="46" fillId="0" borderId="0" xfId="41" applyFont="1" applyAlignment="1">
      <alignment horizontal="right"/>
    </xf>
    <xf numFmtId="170" fontId="46" fillId="0" borderId="0" xfId="41" applyNumberFormat="1" applyFont="1"/>
    <xf numFmtId="170" fontId="42" fillId="0" borderId="0" xfId="11" applyNumberFormat="1" applyFont="1"/>
    <xf numFmtId="0" fontId="32" fillId="0" borderId="12" xfId="2" applyFont="1" applyBorder="1" applyAlignment="1">
      <alignment horizontal="right" vertical="center" wrapText="1"/>
    </xf>
    <xf numFmtId="0" fontId="28" fillId="0" borderId="2" xfId="1" applyFont="1" applyBorder="1" applyAlignment="1">
      <alignment horizontal="right"/>
    </xf>
    <xf numFmtId="0" fontId="33" fillId="0" borderId="0" xfId="11" applyFont="1" applyAlignment="1">
      <alignment vertical="center"/>
    </xf>
    <xf numFmtId="170" fontId="42" fillId="0" borderId="0" xfId="11" applyNumberFormat="1" applyFont="1" applyAlignment="1">
      <alignment horizontal="right" wrapText="1"/>
    </xf>
    <xf numFmtId="0" fontId="42" fillId="0" borderId="0" xfId="115" applyFont="1" applyAlignment="1">
      <alignment vertical="center"/>
    </xf>
    <xf numFmtId="0" fontId="33" fillId="0" borderId="0" xfId="115" applyFont="1" applyAlignment="1">
      <alignment vertical="center"/>
    </xf>
    <xf numFmtId="0" fontId="30" fillId="0" borderId="0" xfId="115" applyFont="1" applyAlignment="1">
      <alignment vertical="center"/>
    </xf>
    <xf numFmtId="0" fontId="30" fillId="0" borderId="1" xfId="2" applyFont="1" applyBorder="1"/>
    <xf numFmtId="0" fontId="30" fillId="0" borderId="0" xfId="11" applyFont="1" applyAlignment="1">
      <alignment horizontal="right" vertical="center"/>
    </xf>
    <xf numFmtId="0" fontId="64" fillId="0" borderId="0" xfId="116" applyFont="1" applyAlignment="1">
      <alignment wrapText="1"/>
    </xf>
    <xf numFmtId="0" fontId="42" fillId="0" borderId="0" xfId="116" applyFont="1" applyAlignment="1">
      <alignment wrapText="1"/>
    </xf>
    <xf numFmtId="0" fontId="28" fillId="0" borderId="1" xfId="14" applyFont="1" applyBorder="1"/>
    <xf numFmtId="0" fontId="28" fillId="0" borderId="1" xfId="40" applyFont="1" applyBorder="1"/>
    <xf numFmtId="0" fontId="33" fillId="0" borderId="0" xfId="26" quotePrefix="1" applyFont="1" applyAlignment="1">
      <alignment horizontal="left" wrapText="1"/>
    </xf>
    <xf numFmtId="0" fontId="33" fillId="0" borderId="0" xfId="26" applyFont="1" applyAlignment="1">
      <alignment horizontal="left" wrapText="1"/>
    </xf>
    <xf numFmtId="0" fontId="30" fillId="0" borderId="0" xfId="11" applyFont="1" applyAlignment="1">
      <alignment horizontal="center"/>
    </xf>
    <xf numFmtId="0" fontId="33" fillId="0" borderId="0" xfId="1" applyFont="1"/>
    <xf numFmtId="0" fontId="30" fillId="0" borderId="0" xfId="1" applyFont="1" applyAlignment="1">
      <alignment horizontal="left" indent="2"/>
    </xf>
    <xf numFmtId="0" fontId="30" fillId="0" borderId="1" xfId="1" applyFont="1" applyBorder="1" applyAlignment="1">
      <alignment horizontal="left" indent="2"/>
    </xf>
    <xf numFmtId="0" fontId="30" fillId="0" borderId="0" xfId="1" applyFont="1" applyAlignment="1">
      <alignment horizontal="left" indent="1"/>
    </xf>
    <xf numFmtId="3" fontId="28" fillId="0" borderId="0" xfId="11" applyNumberFormat="1" applyFont="1"/>
    <xf numFmtId="3" fontId="30" fillId="0" borderId="0" xfId="11" applyNumberFormat="1" applyFont="1" applyAlignment="1">
      <alignment horizontal="right"/>
    </xf>
    <xf numFmtId="0" fontId="28" fillId="0" borderId="1" xfId="4" applyFont="1" applyBorder="1"/>
    <xf numFmtId="0" fontId="31" fillId="0" borderId="0" xfId="4"/>
    <xf numFmtId="0" fontId="32" fillId="0" borderId="0" xfId="4" applyFont="1" applyAlignment="1">
      <alignment horizontal="left" vertical="center" wrapText="1"/>
    </xf>
    <xf numFmtId="0" fontId="28" fillId="2" borderId="0" xfId="4" applyFont="1" applyFill="1"/>
    <xf numFmtId="0" fontId="30" fillId="0" borderId="0" xfId="4" applyFont="1" applyAlignment="1">
      <alignment horizontal="left" vertical="center" indent="1"/>
    </xf>
    <xf numFmtId="170" fontId="28" fillId="0" borderId="0" xfId="4" applyNumberFormat="1" applyFont="1"/>
    <xf numFmtId="0" fontId="33" fillId="0" borderId="0" xfId="4" applyFont="1" applyAlignment="1">
      <alignment horizontal="left" vertical="center"/>
    </xf>
    <xf numFmtId="0" fontId="111" fillId="0" borderId="0" xfId="4" applyFont="1"/>
    <xf numFmtId="0" fontId="33" fillId="0" borderId="0" xfId="4" applyFont="1" applyAlignment="1">
      <alignment vertical="center"/>
    </xf>
    <xf numFmtId="0" fontId="30" fillId="0" borderId="0" xfId="2" applyFont="1" applyAlignment="1">
      <alignment horizontal="left" indent="1"/>
    </xf>
    <xf numFmtId="0" fontId="112" fillId="0" borderId="0" xfId="4" applyFont="1" applyAlignment="1">
      <alignment vertical="center"/>
    </xf>
    <xf numFmtId="0" fontId="33" fillId="2" borderId="0" xfId="4" applyFont="1" applyFill="1" applyAlignment="1">
      <alignment vertical="center"/>
    </xf>
    <xf numFmtId="0" fontId="30" fillId="2" borderId="0" xfId="2" applyFont="1" applyFill="1"/>
    <xf numFmtId="0" fontId="33" fillId="0" borderId="0" xfId="4" applyFont="1" applyAlignment="1">
      <alignment horizontal="center" vertical="center"/>
    </xf>
    <xf numFmtId="0" fontId="30" fillId="0" borderId="0" xfId="4" applyFont="1" applyAlignment="1">
      <alignment vertical="center"/>
    </xf>
    <xf numFmtId="0" fontId="33" fillId="0" borderId="0" xfId="4" applyFont="1"/>
    <xf numFmtId="0" fontId="53" fillId="0" borderId="0" xfId="4" applyFont="1"/>
    <xf numFmtId="0" fontId="53" fillId="2" borderId="0" xfId="4" applyFont="1" applyFill="1"/>
    <xf numFmtId="0" fontId="29" fillId="0" borderId="0" xfId="4" applyFont="1"/>
    <xf numFmtId="0" fontId="30" fillId="0" borderId="0" xfId="4" applyFont="1" applyAlignment="1">
      <alignment horizontal="left" vertical="center"/>
    </xf>
    <xf numFmtId="0" fontId="28" fillId="0" borderId="1" xfId="11" applyFont="1" applyBorder="1"/>
    <xf numFmtId="170" fontId="42" fillId="0" borderId="0" xfId="11" applyNumberFormat="1" applyFont="1" applyAlignment="1">
      <alignment horizontal="right"/>
    </xf>
    <xf numFmtId="0" fontId="41" fillId="0" borderId="0" xfId="0" applyFont="1"/>
    <xf numFmtId="170" fontId="33" fillId="0" borderId="0" xfId="11" applyNumberFormat="1" applyFont="1" applyAlignment="1">
      <alignment horizontal="right" wrapText="1"/>
    </xf>
    <xf numFmtId="170" fontId="42" fillId="0" borderId="0" xfId="19" applyNumberFormat="1" applyFont="1" applyAlignment="1">
      <alignment wrapText="1"/>
    </xf>
    <xf numFmtId="170" fontId="43" fillId="0" borderId="0" xfId="19" applyNumberFormat="1" applyFont="1" applyAlignment="1">
      <alignment wrapText="1"/>
    </xf>
    <xf numFmtId="170" fontId="43" fillId="0" borderId="0" xfId="19" applyNumberFormat="1" applyFont="1" applyAlignment="1">
      <alignment horizontal="right" wrapText="1"/>
    </xf>
    <xf numFmtId="0" fontId="5" fillId="0" borderId="0" xfId="121"/>
    <xf numFmtId="2" fontId="41" fillId="0" borderId="0" xfId="122" applyNumberFormat="1" applyFont="1" applyAlignment="1">
      <alignment vertical="center" wrapText="1"/>
    </xf>
    <xf numFmtId="2" fontId="28" fillId="0" borderId="0" xfId="122" applyNumberFormat="1" applyFont="1" applyAlignment="1">
      <alignment vertical="top"/>
    </xf>
    <xf numFmtId="3" fontId="93" fillId="0" borderId="0" xfId="11" applyNumberFormat="1" applyFont="1"/>
    <xf numFmtId="0" fontId="42" fillId="0" borderId="0" xfId="11" applyFont="1" applyAlignment="1">
      <alignment horizontal="right"/>
    </xf>
    <xf numFmtId="170" fontId="41" fillId="0" borderId="0" xfId="122" applyNumberFormat="1" applyFont="1" applyAlignment="1">
      <alignment vertical="center" wrapText="1"/>
    </xf>
    <xf numFmtId="0" fontId="46" fillId="0" borderId="0" xfId="4" applyFont="1" applyAlignment="1">
      <alignment horizontal="right"/>
    </xf>
    <xf numFmtId="0" fontId="42" fillId="0" borderId="0" xfId="4" applyFont="1"/>
    <xf numFmtId="0" fontId="46" fillId="0" borderId="0" xfId="4" applyFont="1"/>
    <xf numFmtId="170" fontId="42" fillId="0" borderId="0" xfId="4" applyNumberFormat="1" applyFont="1"/>
    <xf numFmtId="3" fontId="42" fillId="0" borderId="0" xfId="4" applyNumberFormat="1" applyFont="1" applyAlignment="1">
      <alignment horizontal="right"/>
    </xf>
    <xf numFmtId="0" fontId="30" fillId="2" borderId="0" xfId="4" applyFont="1" applyFill="1"/>
    <xf numFmtId="0" fontId="30" fillId="0" borderId="0" xfId="4" applyFont="1" applyAlignment="1">
      <alignment horizontal="right"/>
    </xf>
    <xf numFmtId="0" fontId="42" fillId="2" borderId="0" xfId="4" applyFont="1" applyFill="1"/>
    <xf numFmtId="170" fontId="30" fillId="0" borderId="0" xfId="4" applyNumberFormat="1" applyFont="1" applyAlignment="1">
      <alignment horizontal="right" wrapText="1"/>
    </xf>
    <xf numFmtId="170" fontId="30" fillId="2" borderId="0" xfId="4" applyNumberFormat="1" applyFont="1" applyFill="1"/>
    <xf numFmtId="0" fontId="33" fillId="2" borderId="0" xfId="4" applyFont="1" applyFill="1"/>
    <xf numFmtId="0" fontId="46" fillId="2" borderId="0" xfId="4" applyFont="1" applyFill="1"/>
    <xf numFmtId="170" fontId="42" fillId="2" borderId="0" xfId="4" applyNumberFormat="1" applyFont="1" applyFill="1"/>
    <xf numFmtId="170" fontId="42" fillId="2" borderId="0" xfId="4" applyNumberFormat="1" applyFont="1" applyFill="1" applyAlignment="1">
      <alignment horizontal="right"/>
    </xf>
    <xf numFmtId="170" fontId="42" fillId="0" borderId="0" xfId="4" applyNumberFormat="1" applyFont="1" applyAlignment="1">
      <alignment horizontal="right"/>
    </xf>
    <xf numFmtId="170" fontId="46" fillId="0" borderId="0" xfId="4" applyNumberFormat="1" applyFont="1"/>
    <xf numFmtId="170" fontId="33" fillId="0" borderId="0" xfId="4" applyNumberFormat="1" applyFont="1"/>
    <xf numFmtId="170" fontId="112" fillId="0" borderId="0" xfId="4" applyNumberFormat="1" applyFont="1"/>
    <xf numFmtId="170" fontId="94" fillId="0" borderId="0" xfId="21" applyFont="1" applyAlignment="1">
      <alignment horizontal="center"/>
    </xf>
    <xf numFmtId="0" fontId="33" fillId="0" borderId="0" xfId="11" applyFont="1" applyAlignment="1">
      <alignment horizontal="center" vertical="center" wrapText="1"/>
    </xf>
    <xf numFmtId="0" fontId="33" fillId="0" borderId="0" xfId="12" applyFont="1" applyAlignment="1">
      <alignment horizontal="center" vertical="center" wrapText="1"/>
    </xf>
    <xf numFmtId="4" fontId="41" fillId="0" borderId="0" xfId="102" applyNumberFormat="1" applyFont="1"/>
    <xf numFmtId="3" fontId="41" fillId="0" borderId="0" xfId="102" applyNumberFormat="1" applyFont="1"/>
    <xf numFmtId="4" fontId="41" fillId="0" borderId="0" xfId="102" applyNumberFormat="1" applyFont="1" applyAlignment="1">
      <alignment horizontal="right"/>
    </xf>
    <xf numFmtId="172" fontId="40" fillId="2" borderId="0" xfId="102" applyNumberFormat="1" applyFont="1" applyFill="1"/>
    <xf numFmtId="0" fontId="99" fillId="0" borderId="0" xfId="102" applyFont="1" applyAlignment="1">
      <alignment horizontal="left" wrapText="1"/>
    </xf>
    <xf numFmtId="0" fontId="99" fillId="0" borderId="0" xfId="102" applyFont="1" applyAlignment="1">
      <alignment horizontal="left" vertical="center" wrapText="1"/>
    </xf>
    <xf numFmtId="0" fontId="41" fillId="0" borderId="0" xfId="102" applyFont="1" applyAlignment="1">
      <alignment horizontal="center"/>
    </xf>
    <xf numFmtId="0" fontId="30" fillId="0" borderId="2" xfId="11" applyFont="1" applyBorder="1" applyAlignment="1">
      <alignment horizontal="left"/>
    </xf>
    <xf numFmtId="170" fontId="58" fillId="0" borderId="0" xfId="11" applyNumberFormat="1" applyFont="1" applyAlignment="1">
      <alignment horizontal="right" vertical="center"/>
    </xf>
    <xf numFmtId="0" fontId="48" fillId="0" borderId="0" xfId="11" applyFont="1" applyAlignment="1">
      <alignment vertical="center" wrapText="1"/>
    </xf>
    <xf numFmtId="0" fontId="32" fillId="0" borderId="0" xfId="11" applyFont="1" applyAlignment="1">
      <alignment horizontal="right" vertical="center" wrapText="1"/>
    </xf>
    <xf numFmtId="0" fontId="28" fillId="0" borderId="0" xfId="11" applyFont="1" applyAlignment="1">
      <alignment vertical="center"/>
    </xf>
    <xf numFmtId="0" fontId="122" fillId="0" borderId="0" xfId="52" applyFont="1" applyAlignment="1">
      <alignment vertical="center"/>
    </xf>
    <xf numFmtId="170" fontId="122" fillId="0" borderId="0" xfId="52" applyNumberFormat="1" applyFont="1" applyAlignment="1">
      <alignment vertical="center"/>
    </xf>
    <xf numFmtId="170" fontId="122" fillId="0" borderId="0" xfId="52" applyNumberFormat="1" applyFont="1"/>
    <xf numFmtId="170" fontId="123" fillId="0" borderId="0" xfId="52" applyNumberFormat="1" applyFont="1" applyAlignment="1">
      <alignment horizontal="center" vertical="center" wrapText="1"/>
    </xf>
    <xf numFmtId="0" fontId="122" fillId="0" borderId="0" xfId="2" applyFont="1" applyAlignment="1">
      <alignment horizontal="left"/>
    </xf>
    <xf numFmtId="0" fontId="125" fillId="0" borderId="0" xfId="2" applyFont="1"/>
    <xf numFmtId="0" fontId="125" fillId="0" borderId="0" xfId="0" applyFont="1"/>
    <xf numFmtId="0" fontId="125" fillId="0" borderId="0" xfId="12" applyFont="1"/>
    <xf numFmtId="0" fontId="64" fillId="0" borderId="0" xfId="116" applyFont="1" applyAlignment="1">
      <alignment horizontal="left" wrapText="1"/>
    </xf>
    <xf numFmtId="0" fontId="42" fillId="0" borderId="0" xfId="116" applyFont="1" applyAlignment="1">
      <alignment horizontal="left" wrapText="1"/>
    </xf>
    <xf numFmtId="49" fontId="30" fillId="0" borderId="0" xfId="12" applyNumberFormat="1" applyFont="1" applyAlignment="1">
      <alignment horizontal="left" vertical="center" wrapText="1"/>
    </xf>
    <xf numFmtId="49" fontId="30" fillId="0" borderId="1" xfId="12" applyNumberFormat="1" applyFont="1" applyBorder="1" applyAlignment="1">
      <alignment horizontal="left" vertical="center" wrapText="1"/>
    </xf>
    <xf numFmtId="0" fontId="28" fillId="0" borderId="2" xfId="0" applyFont="1" applyBorder="1"/>
    <xf numFmtId="0" fontId="121" fillId="0" borderId="0" xfId="20" applyFont="1"/>
    <xf numFmtId="0" fontId="122" fillId="0" borderId="0" xfId="20" applyFont="1"/>
    <xf numFmtId="0" fontId="121" fillId="0" borderId="0" xfId="20" applyFont="1" applyAlignment="1">
      <alignment horizontal="right" vertical="center"/>
    </xf>
    <xf numFmtId="170" fontId="122" fillId="0" borderId="0" xfId="23" applyFont="1" applyAlignment="1">
      <alignment horizontal="center"/>
    </xf>
    <xf numFmtId="0" fontId="122" fillId="0" borderId="0" xfId="20" applyFont="1" applyAlignment="1">
      <alignment horizontal="center"/>
    </xf>
    <xf numFmtId="1" fontId="121" fillId="0" borderId="0" xfId="0" applyNumberFormat="1" applyFont="1" applyAlignment="1">
      <alignment vertical="top" wrapText="1"/>
    </xf>
    <xf numFmtId="172" fontId="117" fillId="0" borderId="0" xfId="11" applyNumberFormat="1" applyFont="1"/>
    <xf numFmtId="0" fontId="124" fillId="0" borderId="0" xfId="20" applyFont="1" applyAlignment="1">
      <alignment horizontal="center"/>
    </xf>
    <xf numFmtId="170" fontId="122" fillId="0" borderId="0" xfId="23" applyFont="1" applyAlignment="1">
      <alignment wrapText="1"/>
    </xf>
    <xf numFmtId="172" fontId="125" fillId="0" borderId="0" xfId="11" applyNumberFormat="1" applyFont="1"/>
    <xf numFmtId="170" fontId="122" fillId="0" borderId="0" xfId="23" applyFont="1"/>
    <xf numFmtId="172" fontId="122" fillId="0" borderId="0" xfId="20" applyNumberFormat="1" applyFont="1"/>
    <xf numFmtId="170" fontId="122" fillId="0" borderId="0" xfId="23" applyFont="1" applyAlignment="1">
      <alignment horizontal="left"/>
    </xf>
    <xf numFmtId="172" fontId="122" fillId="0" borderId="0" xfId="0" applyNumberFormat="1" applyFont="1" applyAlignment="1">
      <alignment horizontal="right"/>
    </xf>
    <xf numFmtId="170" fontId="122" fillId="0" borderId="0" xfId="11" applyNumberFormat="1" applyFont="1" applyAlignment="1">
      <alignment horizontal="left" wrapText="1"/>
    </xf>
    <xf numFmtId="170" fontId="122" fillId="0" borderId="0" xfId="11" applyNumberFormat="1" applyFont="1" applyAlignment="1">
      <alignment horizontal="left"/>
    </xf>
    <xf numFmtId="0" fontId="122" fillId="0" borderId="0" xfId="20" applyFont="1" applyAlignment="1">
      <alignment horizontal="left"/>
    </xf>
    <xf numFmtId="170" fontId="122" fillId="0" borderId="0" xfId="20" applyNumberFormat="1" applyFont="1" applyAlignment="1">
      <alignment horizontal="right"/>
    </xf>
    <xf numFmtId="170" fontId="122" fillId="2" borderId="0" xfId="20" applyNumberFormat="1" applyFont="1" applyFill="1" applyAlignment="1">
      <alignment horizontal="right"/>
    </xf>
    <xf numFmtId="170" fontId="125" fillId="0" borderId="0" xfId="20" applyNumberFormat="1" applyFont="1" applyAlignment="1">
      <alignment horizontal="right"/>
    </xf>
    <xf numFmtId="1" fontId="122" fillId="0" borderId="0" xfId="20" applyNumberFormat="1" applyFont="1" applyAlignment="1">
      <alignment horizontal="right"/>
    </xf>
    <xf numFmtId="0" fontId="122" fillId="0" borderId="0" xfId="11" applyFont="1" applyAlignment="1">
      <alignment vertical="center"/>
    </xf>
    <xf numFmtId="0" fontId="121" fillId="0" borderId="0" xfId="11" applyFont="1" applyAlignment="1">
      <alignment horizontal="center" vertical="center"/>
    </xf>
    <xf numFmtId="0" fontId="121" fillId="0" borderId="0" xfId="11" applyFont="1"/>
    <xf numFmtId="1" fontId="121" fillId="0" borderId="0" xfId="11" applyNumberFormat="1" applyFont="1" applyAlignment="1">
      <alignment vertical="center"/>
    </xf>
    <xf numFmtId="1" fontId="121" fillId="2" borderId="0" xfId="11" applyNumberFormat="1" applyFont="1" applyFill="1" applyAlignment="1">
      <alignment vertical="center"/>
    </xf>
    <xf numFmtId="0" fontId="122" fillId="0" borderId="0" xfId="11" applyFont="1"/>
    <xf numFmtId="1" fontId="122" fillId="0" borderId="0" xfId="11" applyNumberFormat="1" applyFont="1" applyAlignment="1">
      <alignment horizontal="right"/>
    </xf>
    <xf numFmtId="1" fontId="122" fillId="2" borderId="0" xfId="11" applyNumberFormat="1" applyFont="1" applyFill="1" applyAlignment="1">
      <alignment horizontal="right"/>
    </xf>
    <xf numFmtId="0" fontId="125" fillId="0" borderId="0" xfId="11" applyFont="1" applyAlignment="1">
      <alignment horizontal="right"/>
    </xf>
    <xf numFmtId="0" fontId="121" fillId="0" borderId="0" xfId="12" applyFont="1" applyAlignment="1">
      <alignment vertical="center"/>
    </xf>
    <xf numFmtId="0" fontId="120" fillId="0" borderId="0" xfId="11" applyFont="1" applyAlignment="1">
      <alignment horizontal="left" vertical="center"/>
    </xf>
    <xf numFmtId="0" fontId="122" fillId="0" borderId="0" xfId="11" applyFont="1" applyAlignment="1">
      <alignment horizontal="left" indent="1"/>
    </xf>
    <xf numFmtId="170" fontId="122" fillId="0" borderId="0" xfId="20" applyNumberFormat="1" applyFont="1"/>
    <xf numFmtId="1" fontId="125" fillId="0" borderId="0" xfId="0" applyNumberFormat="1" applyFont="1"/>
    <xf numFmtId="0" fontId="118" fillId="0" borderId="0" xfId="11" applyFont="1" applyAlignment="1">
      <alignment horizontal="left" vertical="center" wrapText="1"/>
    </xf>
    <xf numFmtId="1" fontId="122" fillId="0" borderId="0" xfId="0" applyNumberFormat="1" applyFont="1" applyAlignment="1">
      <alignment vertical="top" wrapText="1"/>
    </xf>
    <xf numFmtId="170" fontId="122" fillId="0" borderId="0" xfId="11" applyNumberFormat="1" applyFont="1" applyAlignment="1">
      <alignment wrapText="1"/>
    </xf>
    <xf numFmtId="1" fontId="122" fillId="0" borderId="0" xfId="0" applyNumberFormat="1" applyFont="1" applyAlignment="1">
      <alignment wrapText="1"/>
    </xf>
    <xf numFmtId="0" fontId="127" fillId="0" borderId="0" xfId="11" applyFont="1"/>
    <xf numFmtId="0" fontId="121" fillId="0" borderId="0" xfId="11" applyFont="1" applyAlignment="1">
      <alignment horizontal="center" vertical="center" wrapText="1"/>
    </xf>
    <xf numFmtId="0" fontId="122" fillId="0" borderId="0" xfId="11" applyFont="1" applyAlignment="1">
      <alignment horizontal="right"/>
    </xf>
    <xf numFmtId="170" fontId="122" fillId="0" borderId="0" xfId="11" applyNumberFormat="1" applyFont="1"/>
    <xf numFmtId="0" fontId="125" fillId="0" borderId="0" xfId="11" applyFont="1"/>
    <xf numFmtId="170" fontId="122" fillId="0" borderId="0" xfId="11" applyNumberFormat="1" applyFont="1" applyAlignment="1">
      <alignment horizontal="right"/>
    </xf>
    <xf numFmtId="170" fontId="125" fillId="0" borderId="0" xfId="0" applyNumberFormat="1" applyFont="1" applyAlignment="1">
      <alignment horizontal="right"/>
    </xf>
    <xf numFmtId="1" fontId="121" fillId="0" borderId="0" xfId="0" applyNumberFormat="1" applyFont="1" applyAlignment="1">
      <alignment wrapText="1"/>
    </xf>
    <xf numFmtId="0" fontId="122" fillId="0" borderId="0" xfId="11" applyFont="1" applyAlignment="1">
      <alignment horizontal="left"/>
    </xf>
    <xf numFmtId="0" fontId="122" fillId="0" borderId="1" xfId="20" applyFont="1" applyBorder="1"/>
    <xf numFmtId="3" fontId="125" fillId="0" borderId="0" xfId="11" applyNumberFormat="1" applyFont="1"/>
    <xf numFmtId="0" fontId="128" fillId="0" borderId="0" xfId="20" applyFont="1" applyAlignment="1">
      <alignment horizontal="right" vertical="center"/>
    </xf>
    <xf numFmtId="172" fontId="121" fillId="0" borderId="0" xfId="20" applyNumberFormat="1" applyFont="1"/>
    <xf numFmtId="0" fontId="122" fillId="0" borderId="0" xfId="20" applyFont="1" applyAlignment="1">
      <alignment wrapText="1"/>
    </xf>
    <xf numFmtId="170" fontId="121" fillId="0" borderId="0" xfId="20" applyNumberFormat="1" applyFont="1"/>
    <xf numFmtId="170" fontId="125" fillId="0" borderId="0" xfId="0" applyNumberFormat="1" applyFont="1"/>
    <xf numFmtId="0" fontId="27" fillId="0" borderId="0" xfId="119" applyAlignment="1">
      <alignment horizontal="center" vertical="center"/>
    </xf>
    <xf numFmtId="0" fontId="27" fillId="0" borderId="0" xfId="119" applyAlignment="1">
      <alignment vertical="center"/>
    </xf>
    <xf numFmtId="0" fontId="27" fillId="0" borderId="0" xfId="119" applyAlignment="1">
      <alignment horizontal="left"/>
    </xf>
    <xf numFmtId="0" fontId="27" fillId="0" borderId="0" xfId="119" applyAlignment="1">
      <alignment horizontal="center"/>
    </xf>
    <xf numFmtId="0" fontId="27" fillId="0" borderId="0" xfId="119"/>
    <xf numFmtId="0" fontId="42" fillId="0" borderId="0" xfId="11" applyFont="1" applyAlignment="1">
      <alignment horizontal="right" vertical="center"/>
    </xf>
    <xf numFmtId="0" fontId="36" fillId="0" borderId="12" xfId="119" applyFont="1" applyBorder="1" applyAlignment="1">
      <alignment horizontal="right"/>
    </xf>
    <xf numFmtId="49" fontId="32" fillId="0" borderId="0" xfId="13" applyNumberFormat="1" applyFont="1" applyBorder="1" applyAlignment="1">
      <alignment horizontal="center" vertical="center" wrapText="1"/>
    </xf>
    <xf numFmtId="0" fontId="25" fillId="0" borderId="0" xfId="98"/>
    <xf numFmtId="3" fontId="42" fillId="0" borderId="0" xfId="11" applyNumberFormat="1" applyFont="1"/>
    <xf numFmtId="0" fontId="30" fillId="0" borderId="0" xfId="33" applyFont="1" applyAlignment="1">
      <alignment vertical="center" wrapText="1"/>
    </xf>
    <xf numFmtId="3" fontId="33" fillId="0" borderId="0" xfId="33" applyNumberFormat="1" applyFont="1" applyAlignment="1">
      <alignment vertical="center" wrapText="1"/>
    </xf>
    <xf numFmtId="3" fontId="121" fillId="0" borderId="0" xfId="33" applyNumberFormat="1" applyFont="1" applyAlignment="1">
      <alignment vertical="center" wrapText="1"/>
    </xf>
    <xf numFmtId="3" fontId="122" fillId="0" borderId="0" xfId="11" applyNumberFormat="1" applyFont="1"/>
    <xf numFmtId="170" fontId="46" fillId="0" borderId="0" xfId="1" applyNumberFormat="1" applyFont="1"/>
    <xf numFmtId="0" fontId="38" fillId="0" borderId="0" xfId="33" applyFont="1" applyAlignment="1">
      <alignment horizontal="left" vertical="top"/>
    </xf>
    <xf numFmtId="0" fontId="30" fillId="0" borderId="0" xfId="1" applyFont="1" applyAlignment="1">
      <alignment horizontal="left"/>
    </xf>
    <xf numFmtId="1" fontId="28" fillId="0" borderId="0" xfId="1" applyNumberFormat="1" applyFont="1" applyAlignment="1">
      <alignment horizontal="right"/>
    </xf>
    <xf numFmtId="0" fontId="42" fillId="0" borderId="0" xfId="103" applyFont="1"/>
    <xf numFmtId="0" fontId="46" fillId="0" borderId="0" xfId="25" applyFont="1" applyAlignment="1">
      <alignment horizontal="left" vertical="center" wrapText="1"/>
    </xf>
    <xf numFmtId="0" fontId="30" fillId="0" borderId="0" xfId="25" applyFont="1" applyAlignment="1">
      <alignment horizontal="left" vertical="center" wrapText="1"/>
    </xf>
    <xf numFmtId="0" fontId="109" fillId="0" borderId="0" xfId="1" applyFont="1"/>
    <xf numFmtId="0" fontId="28" fillId="0" borderId="2" xfId="1" applyFont="1" applyBorder="1"/>
    <xf numFmtId="170" fontId="30" fillId="0" borderId="2" xfId="1" applyNumberFormat="1" applyFont="1" applyBorder="1"/>
    <xf numFmtId="49" fontId="114" fillId="0" borderId="0" xfId="33" applyNumberFormat="1" applyFont="1" applyAlignment="1">
      <alignment vertical="center" wrapText="1"/>
    </xf>
    <xf numFmtId="170" fontId="114" fillId="0" borderId="0" xfId="11" applyNumberFormat="1" applyFont="1" applyAlignment="1">
      <alignment horizontal="center"/>
    </xf>
    <xf numFmtId="0" fontId="109" fillId="0" borderId="0" xfId="11" applyFont="1"/>
    <xf numFmtId="0" fontId="117" fillId="0" borderId="0" xfId="4" applyFont="1" applyAlignment="1">
      <alignment horizontal="right" vertical="center"/>
    </xf>
    <xf numFmtId="0" fontId="117" fillId="0" borderId="0" xfId="11" applyFont="1"/>
    <xf numFmtId="0" fontId="121" fillId="0" borderId="0" xfId="26" applyFont="1" applyAlignment="1">
      <alignment horizontal="left" wrapText="1"/>
    </xf>
    <xf numFmtId="0" fontId="122" fillId="0" borderId="0" xfId="1" applyFont="1" applyAlignment="1">
      <alignment horizontal="left" indent="2"/>
    </xf>
    <xf numFmtId="0" fontId="28" fillId="0" borderId="2" xfId="11" applyFont="1" applyBorder="1"/>
    <xf numFmtId="0" fontId="117" fillId="0" borderId="0" xfId="11" applyFont="1" applyAlignment="1">
      <alignment horizontal="left" wrapText="1"/>
    </xf>
    <xf numFmtId="0" fontId="121" fillId="0" borderId="0" xfId="26" quotePrefix="1" applyFont="1" applyAlignment="1">
      <alignment wrapText="1"/>
    </xf>
    <xf numFmtId="0" fontId="122" fillId="0" borderId="0" xfId="26" applyFont="1" applyAlignment="1">
      <alignment wrapText="1"/>
    </xf>
    <xf numFmtId="0" fontId="121" fillId="0" borderId="0" xfId="26" applyFont="1" applyAlignment="1">
      <alignment wrapText="1"/>
    </xf>
    <xf numFmtId="0" fontId="121" fillId="0" borderId="0" xfId="26" applyFont="1"/>
    <xf numFmtId="0" fontId="121" fillId="0" borderId="0" xfId="35" quotePrefix="1" applyFont="1" applyAlignment="1">
      <alignment wrapText="1"/>
    </xf>
    <xf numFmtId="0" fontId="122" fillId="0" borderId="0" xfId="35" applyFont="1"/>
    <xf numFmtId="0" fontId="122" fillId="0" borderId="0" xfId="1" applyFont="1"/>
    <xf numFmtId="0" fontId="33" fillId="0" borderId="0" xfId="1" applyFont="1" applyAlignment="1">
      <alignment horizontal="left" vertical="center"/>
    </xf>
    <xf numFmtId="0" fontId="30" fillId="0" borderId="0" xfId="1" applyFont="1" applyAlignment="1">
      <alignment horizontal="left" vertical="center"/>
    </xf>
    <xf numFmtId="0" fontId="32" fillId="0" borderId="0" xfId="11" applyFont="1" applyAlignment="1">
      <alignment horizontal="left" vertical="center"/>
    </xf>
    <xf numFmtId="0" fontId="30" fillId="0" borderId="2" xfId="1" applyFont="1" applyBorder="1" applyAlignment="1">
      <alignment horizontal="left" indent="2"/>
    </xf>
    <xf numFmtId="3" fontId="30" fillId="0" borderId="2" xfId="11" applyNumberFormat="1" applyFont="1" applyBorder="1" applyAlignment="1">
      <alignment horizontal="right"/>
    </xf>
    <xf numFmtId="0" fontId="38" fillId="2" borderId="0" xfId="1" applyFont="1" applyFill="1" applyAlignment="1">
      <alignment wrapText="1"/>
    </xf>
    <xf numFmtId="0" fontId="30" fillId="0" borderId="2" xfId="1" applyFont="1" applyBorder="1"/>
    <xf numFmtId="0" fontId="121" fillId="0" borderId="0" xfId="1" applyFont="1"/>
    <xf numFmtId="0" fontId="120" fillId="0" borderId="0" xfId="1" applyFont="1" applyAlignment="1">
      <alignment wrapText="1"/>
    </xf>
    <xf numFmtId="0" fontId="120" fillId="2" borderId="0" xfId="1" applyFont="1" applyFill="1" applyAlignment="1">
      <alignment wrapText="1"/>
    </xf>
    <xf numFmtId="0" fontId="32" fillId="0" borderId="0" xfId="11" applyFont="1"/>
    <xf numFmtId="0" fontId="28" fillId="0" borderId="0" xfId="14" applyFont="1" applyAlignment="1">
      <alignment horizontal="left"/>
    </xf>
    <xf numFmtId="170" fontId="46" fillId="0" borderId="0" xfId="41" applyNumberFormat="1" applyFont="1" applyAlignment="1">
      <alignment horizontal="right"/>
    </xf>
    <xf numFmtId="0" fontId="32" fillId="0" borderId="0" xfId="40" applyFont="1" applyAlignment="1">
      <alignment horizontal="center"/>
    </xf>
    <xf numFmtId="0" fontId="0" fillId="0" borderId="2" xfId="0" applyBorder="1"/>
    <xf numFmtId="0" fontId="36" fillId="0" borderId="12" xfId="2" applyFont="1" applyBorder="1" applyAlignment="1">
      <alignment horizontal="right" wrapText="1"/>
    </xf>
    <xf numFmtId="0" fontId="36" fillId="0" borderId="12" xfId="2" applyFont="1" applyBorder="1" applyAlignment="1">
      <alignment horizontal="right" vertical="center" wrapText="1"/>
    </xf>
    <xf numFmtId="0" fontId="42" fillId="0" borderId="0" xfId="12" applyFont="1"/>
    <xf numFmtId="0" fontId="46" fillId="0" borderId="0" xfId="2" applyFont="1"/>
    <xf numFmtId="0" fontId="42" fillId="0" borderId="0" xfId="2" applyFont="1"/>
    <xf numFmtId="0" fontId="42" fillId="0" borderId="0" xfId="12" applyFont="1" applyAlignment="1">
      <alignment horizontal="right"/>
    </xf>
    <xf numFmtId="0" fontId="42" fillId="0" borderId="0" xfId="12" applyFont="1" applyAlignment="1">
      <alignment horizontal="right" vertical="center"/>
    </xf>
    <xf numFmtId="170" fontId="42" fillId="0" borderId="0" xfId="12" applyNumberFormat="1" applyFont="1" applyAlignment="1">
      <alignment horizontal="right" vertical="center"/>
    </xf>
    <xf numFmtId="170" fontId="42" fillId="2" borderId="0" xfId="12" applyNumberFormat="1" applyFont="1" applyFill="1" applyAlignment="1">
      <alignment horizontal="right" vertical="center"/>
    </xf>
    <xf numFmtId="165" fontId="42" fillId="2" borderId="0" xfId="12" applyNumberFormat="1" applyFont="1" applyFill="1" applyAlignment="1">
      <alignment horizontal="right" vertical="center"/>
    </xf>
    <xf numFmtId="170" fontId="42" fillId="2" borderId="0" xfId="12" applyNumberFormat="1" applyFont="1" applyFill="1"/>
    <xf numFmtId="0" fontId="46" fillId="0" borderId="0" xfId="12" applyFont="1" applyAlignment="1">
      <alignment vertical="center"/>
    </xf>
    <xf numFmtId="0" fontId="42" fillId="0" borderId="0" xfId="12" applyFont="1" applyAlignment="1">
      <alignment vertical="center"/>
    </xf>
    <xf numFmtId="170" fontId="42" fillId="0" borderId="0" xfId="12" applyNumberFormat="1" applyFont="1" applyAlignment="1">
      <alignment vertical="center"/>
    </xf>
    <xf numFmtId="170" fontId="33" fillId="0" borderId="0" xfId="12" applyNumberFormat="1" applyFont="1" applyAlignment="1">
      <alignment vertical="center"/>
    </xf>
    <xf numFmtId="0" fontId="33" fillId="0" borderId="0" xfId="12" applyFont="1" applyAlignment="1">
      <alignment vertical="center"/>
    </xf>
    <xf numFmtId="170" fontId="30" fillId="0" borderId="0" xfId="12" applyNumberFormat="1" applyFont="1" applyAlignment="1">
      <alignment vertical="center"/>
    </xf>
    <xf numFmtId="0" fontId="30" fillId="0" borderId="1" xfId="12" applyFont="1" applyBorder="1" applyAlignment="1">
      <alignment vertical="center"/>
    </xf>
    <xf numFmtId="0" fontId="42" fillId="0" borderId="0" xfId="116" applyFont="1" applyAlignment="1">
      <alignment horizontal="left"/>
    </xf>
    <xf numFmtId="0" fontId="42" fillId="2" borderId="0" xfId="116" applyFont="1" applyFill="1" applyAlignment="1">
      <alignment wrapText="1"/>
    </xf>
    <xf numFmtId="3" fontId="46" fillId="0" borderId="0" xfId="16" applyNumberFormat="1" applyFont="1"/>
    <xf numFmtId="170" fontId="46" fillId="0" borderId="0" xfId="13" applyNumberFormat="1" applyFont="1" applyBorder="1"/>
    <xf numFmtId="3" fontId="42" fillId="0" borderId="0" xfId="0" applyNumberFormat="1" applyFont="1"/>
    <xf numFmtId="170" fontId="42" fillId="0" borderId="0" xfId="13" applyNumberFormat="1" applyFont="1" applyBorder="1"/>
    <xf numFmtId="0" fontId="42" fillId="0" borderId="0" xfId="0" applyFont="1"/>
    <xf numFmtId="170" fontId="42" fillId="0" borderId="0" xfId="13" applyNumberFormat="1" applyFont="1" applyBorder="1" applyAlignment="1">
      <alignment horizontal="right"/>
    </xf>
    <xf numFmtId="3" fontId="42" fillId="0" borderId="0" xfId="0" applyNumberFormat="1" applyFont="1" applyAlignment="1">
      <alignment wrapText="1" shrinkToFit="1"/>
    </xf>
    <xf numFmtId="3" fontId="42" fillId="0" borderId="0" xfId="0" applyNumberFormat="1" applyFont="1" applyAlignment="1">
      <alignment wrapText="1"/>
    </xf>
    <xf numFmtId="1" fontId="42" fillId="0" borderId="0" xfId="0" applyNumberFormat="1" applyFont="1"/>
    <xf numFmtId="1" fontId="42" fillId="0" borderId="0" xfId="0" applyNumberFormat="1" applyFont="1" applyAlignment="1">
      <alignment wrapText="1"/>
    </xf>
    <xf numFmtId="170" fontId="35" fillId="0" borderId="0" xfId="13" applyNumberFormat="1" applyFont="1" applyBorder="1" applyAlignment="1">
      <alignment vertical="top"/>
    </xf>
    <xf numFmtId="170" fontId="42" fillId="0" borderId="0" xfId="13" applyNumberFormat="1" applyFont="1" applyBorder="1" applyAlignment="1">
      <alignment vertical="center"/>
    </xf>
    <xf numFmtId="0" fontId="42" fillId="0" borderId="0" xfId="14" applyFont="1"/>
    <xf numFmtId="0" fontId="122" fillId="0" borderId="0" xfId="0" applyFont="1"/>
    <xf numFmtId="170" fontId="122" fillId="0" borderId="0" xfId="13" applyNumberFormat="1" applyFont="1" applyBorder="1" applyAlignment="1">
      <alignment vertical="center"/>
    </xf>
    <xf numFmtId="0" fontId="121" fillId="0" borderId="0" xfId="0" applyFont="1" applyAlignment="1">
      <alignment wrapText="1"/>
    </xf>
    <xf numFmtId="170" fontId="121" fillId="0" borderId="0" xfId="13" applyNumberFormat="1" applyFont="1" applyBorder="1" applyAlignment="1">
      <alignment horizontal="right"/>
    </xf>
    <xf numFmtId="3" fontId="122" fillId="0" borderId="0" xfId="0" applyNumberFormat="1" applyFont="1" applyAlignment="1">
      <alignment wrapText="1"/>
    </xf>
    <xf numFmtId="170" fontId="122" fillId="0" borderId="0" xfId="13" applyNumberFormat="1" applyFont="1" applyBorder="1" applyAlignment="1">
      <alignment horizontal="right"/>
    </xf>
    <xf numFmtId="3" fontId="122" fillId="0" borderId="0" xfId="0" applyNumberFormat="1" applyFont="1" applyAlignment="1">
      <alignment wrapText="1" shrinkToFit="1"/>
    </xf>
    <xf numFmtId="170" fontId="121" fillId="0" borderId="0" xfId="15" applyNumberFormat="1" applyFont="1" applyAlignment="1">
      <alignment horizontal="left"/>
    </xf>
    <xf numFmtId="1" fontId="121" fillId="0" borderId="0" xfId="0" applyNumberFormat="1" applyFont="1"/>
    <xf numFmtId="1" fontId="122" fillId="0" borderId="0" xfId="13" applyNumberFormat="1" applyFont="1" applyBorder="1" applyAlignment="1">
      <alignment vertical="center"/>
    </xf>
    <xf numFmtId="170" fontId="122" fillId="0" borderId="0" xfId="15" applyNumberFormat="1" applyFont="1" applyAlignment="1">
      <alignment horizontal="left"/>
    </xf>
    <xf numFmtId="0" fontId="33" fillId="0" borderId="0" xfId="14" applyFont="1" applyAlignment="1">
      <alignment horizontal="left" wrapText="1"/>
    </xf>
    <xf numFmtId="3" fontId="33" fillId="0" borderId="0" xfId="14" applyNumberFormat="1" applyFont="1"/>
    <xf numFmtId="0" fontId="30" fillId="0" borderId="0" xfId="14" applyFont="1" applyAlignment="1">
      <alignment horizontal="left" wrapText="1" indent="1"/>
    </xf>
    <xf numFmtId="3" fontId="30" fillId="0" borderId="0" xfId="14" applyNumberFormat="1" applyFont="1"/>
    <xf numFmtId="0" fontId="30" fillId="0" borderId="1" xfId="14" applyFont="1" applyBorder="1"/>
    <xf numFmtId="49" fontId="30" fillId="0" borderId="0" xfId="13" applyNumberFormat="1" applyFont="1" applyBorder="1" applyAlignment="1">
      <alignment horizontal="center" vertical="center" wrapText="1"/>
    </xf>
    <xf numFmtId="49" fontId="33" fillId="0" borderId="0" xfId="13" applyNumberFormat="1" applyFont="1" applyBorder="1" applyAlignment="1">
      <alignment horizontal="left" vertical="center" wrapText="1"/>
    </xf>
    <xf numFmtId="49" fontId="33" fillId="0" borderId="0" xfId="13" applyNumberFormat="1" applyFont="1" applyBorder="1" applyAlignment="1">
      <alignment vertical="center" wrapText="1"/>
    </xf>
    <xf numFmtId="49" fontId="30" fillId="0" borderId="1" xfId="13" applyNumberFormat="1" applyFont="1" applyBorder="1" applyAlignment="1">
      <alignment vertical="center" wrapText="1"/>
    </xf>
    <xf numFmtId="3" fontId="30" fillId="0" borderId="1" xfId="14" applyNumberFormat="1" applyFont="1" applyBorder="1"/>
    <xf numFmtId="0" fontId="40" fillId="0" borderId="0" xfId="102" applyFont="1" applyAlignment="1">
      <alignment horizontal="left" wrapText="1"/>
    </xf>
    <xf numFmtId="0" fontId="41" fillId="0" borderId="0" xfId="102" applyFont="1" applyAlignment="1">
      <alignment horizontal="left" wrapText="1"/>
    </xf>
    <xf numFmtId="172" fontId="121" fillId="0" borderId="0" xfId="11" applyNumberFormat="1" applyFont="1"/>
    <xf numFmtId="172" fontId="121" fillId="2" borderId="0" xfId="11" applyNumberFormat="1" applyFont="1" applyFill="1"/>
    <xf numFmtId="172" fontId="122" fillId="0" borderId="0" xfId="11" applyNumberFormat="1" applyFont="1"/>
    <xf numFmtId="172" fontId="122" fillId="2" borderId="0" xfId="11" applyNumberFormat="1" applyFont="1" applyFill="1"/>
    <xf numFmtId="172" fontId="122" fillId="0" borderId="0" xfId="11" applyNumberFormat="1" applyFont="1" applyAlignment="1">
      <alignment horizontal="right"/>
    </xf>
    <xf numFmtId="172" fontId="122" fillId="2" borderId="0" xfId="11" applyNumberFormat="1" applyFont="1" applyFill="1" applyAlignment="1">
      <alignment horizontal="right"/>
    </xf>
    <xf numFmtId="0" fontId="121" fillId="0" borderId="0" xfId="12" applyFont="1" applyAlignment="1">
      <alignment horizontal="left" vertical="center"/>
    </xf>
    <xf numFmtId="0" fontId="122" fillId="0" borderId="1" xfId="11" applyFont="1" applyBorder="1" applyAlignment="1">
      <alignment horizontal="center"/>
    </xf>
    <xf numFmtId="0" fontId="122" fillId="2" borderId="0" xfId="11" applyFont="1" applyFill="1"/>
    <xf numFmtId="3" fontId="122" fillId="0" borderId="0" xfId="11" applyNumberFormat="1" applyFont="1" applyAlignment="1">
      <alignment horizontal="right"/>
    </xf>
    <xf numFmtId="170" fontId="33" fillId="0" borderId="0" xfId="11" applyNumberFormat="1" applyFont="1" applyAlignment="1">
      <alignment vertical="center"/>
    </xf>
    <xf numFmtId="170" fontId="30" fillId="0" borderId="0" xfId="11" applyNumberFormat="1" applyFont="1" applyAlignment="1">
      <alignment horizontal="right"/>
    </xf>
    <xf numFmtId="170" fontId="30" fillId="0" borderId="0" xfId="11" applyNumberFormat="1" applyFont="1" applyAlignment="1">
      <alignment horizontal="right" vertical="center" wrapText="1"/>
    </xf>
    <xf numFmtId="0" fontId="42" fillId="0" borderId="0" xfId="11" applyFont="1" applyAlignment="1">
      <alignment horizontal="left" vertical="center" wrapText="1"/>
    </xf>
    <xf numFmtId="0" fontId="33" fillId="0" borderId="0" xfId="2" applyFont="1" applyAlignment="1">
      <alignment horizontal="left"/>
    </xf>
    <xf numFmtId="0" fontId="42" fillId="0" borderId="0" xfId="2" applyFont="1" applyAlignment="1">
      <alignment horizontal="left"/>
    </xf>
    <xf numFmtId="170" fontId="46" fillId="0" borderId="0" xfId="11" applyNumberFormat="1" applyFont="1"/>
    <xf numFmtId="170" fontId="42" fillId="0" borderId="0" xfId="11" applyNumberFormat="1" applyFont="1" applyAlignment="1">
      <alignment horizontal="right" vertical="center" wrapText="1"/>
    </xf>
    <xf numFmtId="0" fontId="42" fillId="0" borderId="0" xfId="11" applyFont="1" applyAlignment="1">
      <alignment vertical="center"/>
    </xf>
    <xf numFmtId="170" fontId="46" fillId="0" borderId="0" xfId="11" applyNumberFormat="1" applyFont="1" applyAlignment="1">
      <alignment horizontal="right"/>
    </xf>
    <xf numFmtId="170" fontId="42" fillId="0" borderId="0" xfId="11" applyNumberFormat="1" applyFont="1" applyAlignment="1">
      <alignment vertical="center"/>
    </xf>
    <xf numFmtId="170" fontId="42" fillId="0" borderId="0" xfId="11" applyNumberFormat="1" applyFont="1" applyAlignment="1">
      <alignment horizontal="right" vertical="center"/>
    </xf>
    <xf numFmtId="170" fontId="42" fillId="0" borderId="0" xfId="11" quotePrefix="1" applyNumberFormat="1" applyFont="1" applyAlignment="1">
      <alignment horizontal="right"/>
    </xf>
    <xf numFmtId="170" fontId="33" fillId="0" borderId="0" xfId="11" applyNumberFormat="1" applyFont="1" applyAlignment="1">
      <alignment horizontal="left"/>
    </xf>
    <xf numFmtId="170" fontId="30" fillId="0" borderId="0" xfId="11" quotePrefix="1" applyNumberFormat="1" applyFont="1" applyAlignment="1">
      <alignment horizontal="right"/>
    </xf>
    <xf numFmtId="170" fontId="42" fillId="0" borderId="0" xfId="24" applyNumberFormat="1" applyFont="1" applyAlignment="1">
      <alignment horizontal="right"/>
    </xf>
    <xf numFmtId="170" fontId="33" fillId="0" borderId="0" xfId="40" applyNumberFormat="1" applyFont="1"/>
    <xf numFmtId="0" fontId="30" fillId="0" borderId="0" xfId="123" applyNumberFormat="1" applyFont="1" applyAlignment="1"/>
    <xf numFmtId="0" fontId="121" fillId="0" borderId="0" xfId="40" applyFont="1" applyAlignment="1">
      <alignment wrapText="1"/>
    </xf>
    <xf numFmtId="0" fontId="33" fillId="0" borderId="0" xfId="40" applyFont="1"/>
    <xf numFmtId="0" fontId="122" fillId="0" borderId="0" xfId="40" applyFont="1" applyAlignment="1">
      <alignment horizontal="left"/>
    </xf>
    <xf numFmtId="0" fontId="30" fillId="0" borderId="0" xfId="40" applyFont="1" applyAlignment="1">
      <alignment horizontal="right"/>
    </xf>
    <xf numFmtId="0" fontId="122" fillId="0" borderId="0" xfId="40" applyFont="1"/>
    <xf numFmtId="170" fontId="122" fillId="0" borderId="0" xfId="40" applyNumberFormat="1" applyFont="1"/>
    <xf numFmtId="170" fontId="143" fillId="0" borderId="0" xfId="40" applyNumberFormat="1" applyFont="1"/>
    <xf numFmtId="0" fontId="122" fillId="0" borderId="0" xfId="40" applyFont="1" applyAlignment="1">
      <alignment horizontal="right"/>
    </xf>
    <xf numFmtId="0" fontId="33" fillId="0" borderId="0" xfId="40" applyFont="1" applyAlignment="1">
      <alignment horizontal="left" wrapText="1"/>
    </xf>
    <xf numFmtId="0" fontId="30" fillId="0" borderId="0" xfId="40" applyFont="1" applyAlignment="1">
      <alignment horizontal="left"/>
    </xf>
    <xf numFmtId="0" fontId="73" fillId="0" borderId="0" xfId="40" applyFont="1"/>
    <xf numFmtId="0" fontId="38" fillId="0" borderId="0" xfId="11" applyFont="1" applyAlignment="1">
      <alignment horizontal="left" wrapText="1"/>
    </xf>
    <xf numFmtId="170" fontId="30" fillId="0" borderId="0" xfId="40" applyNumberFormat="1" applyFont="1" applyAlignment="1">
      <alignment horizontal="right"/>
    </xf>
    <xf numFmtId="0" fontId="33" fillId="0" borderId="0" xfId="40" applyFont="1" applyAlignment="1">
      <alignment horizontal="right"/>
    </xf>
    <xf numFmtId="0" fontId="30" fillId="0" borderId="1" xfId="40" applyFont="1" applyBorder="1" applyAlignment="1">
      <alignment horizontal="right"/>
    </xf>
    <xf numFmtId="3" fontId="121" fillId="0" borderId="0" xfId="11" applyNumberFormat="1" applyFont="1"/>
    <xf numFmtId="3" fontId="122" fillId="0" borderId="0" xfId="33" applyNumberFormat="1" applyFont="1" applyAlignment="1">
      <alignment vertical="center" wrapText="1"/>
    </xf>
    <xf numFmtId="3" fontId="122" fillId="0" borderId="0" xfId="98" applyNumberFormat="1" applyFont="1"/>
    <xf numFmtId="170" fontId="121" fillId="0" borderId="0" xfId="1" applyNumberFormat="1" applyFont="1"/>
    <xf numFmtId="170" fontId="122" fillId="0" borderId="0" xfId="1" applyNumberFormat="1" applyFont="1"/>
    <xf numFmtId="0" fontId="113" fillId="0" borderId="0" xfId="1" applyFont="1"/>
    <xf numFmtId="170" fontId="42" fillId="0" borderId="0" xfId="1" applyNumberFormat="1" applyFont="1"/>
    <xf numFmtId="0" fontId="114" fillId="0" borderId="0" xfId="1" applyFont="1"/>
    <xf numFmtId="0" fontId="122" fillId="0" borderId="1" xfId="11" applyFont="1" applyBorder="1"/>
    <xf numFmtId="0" fontId="122" fillId="0" borderId="0" xfId="1" applyFont="1" applyAlignment="1">
      <alignment horizontal="right"/>
    </xf>
    <xf numFmtId="170" fontId="122" fillId="0" borderId="0" xfId="1" applyNumberFormat="1" applyFont="1" applyAlignment="1">
      <alignment horizontal="right"/>
    </xf>
    <xf numFmtId="0" fontId="122" fillId="0" borderId="0" xfId="11" quotePrefix="1" applyFont="1" applyAlignment="1">
      <alignment horizontal="right"/>
    </xf>
    <xf numFmtId="0" fontId="122" fillId="0" borderId="0" xfId="98" applyFont="1" applyAlignment="1">
      <alignment horizontal="right"/>
    </xf>
    <xf numFmtId="3" fontId="122" fillId="0" borderId="0" xfId="33" applyNumberFormat="1" applyFont="1" applyAlignment="1">
      <alignment horizontal="right" vertical="center" wrapText="1"/>
    </xf>
    <xf numFmtId="3" fontId="121" fillId="0" borderId="0" xfId="11" applyNumberFormat="1" applyFont="1" applyAlignment="1">
      <alignment horizontal="right"/>
    </xf>
    <xf numFmtId="0" fontId="144" fillId="0" borderId="0" xfId="0" applyFont="1"/>
    <xf numFmtId="0" fontId="120" fillId="0" borderId="0" xfId="11" applyFont="1"/>
    <xf numFmtId="0" fontId="122" fillId="0" borderId="2" xfId="11" applyFont="1" applyBorder="1" applyAlignment="1">
      <alignment horizontal="right"/>
    </xf>
    <xf numFmtId="0" fontId="122" fillId="0" borderId="2" xfId="11" applyFont="1" applyBorder="1"/>
    <xf numFmtId="0" fontId="27" fillId="0" borderId="0" xfId="4" applyFont="1"/>
    <xf numFmtId="0" fontId="0" fillId="0" borderId="0" xfId="0" applyAlignment="1">
      <alignment horizontal="right"/>
    </xf>
    <xf numFmtId="0" fontId="112" fillId="0" borderId="0" xfId="4" applyFont="1"/>
    <xf numFmtId="0" fontId="0" fillId="0" borderId="0" xfId="0" applyAlignment="1">
      <alignment vertical="center"/>
    </xf>
    <xf numFmtId="0" fontId="33" fillId="2" borderId="0" xfId="2" applyFont="1" applyFill="1"/>
    <xf numFmtId="0" fontId="50" fillId="0" borderId="0" xfId="11" applyFont="1"/>
    <xf numFmtId="0" fontId="50" fillId="0" borderId="0" xfId="0" applyFont="1"/>
    <xf numFmtId="0" fontId="41" fillId="0" borderId="0" xfId="11" applyFont="1"/>
    <xf numFmtId="0" fontId="40" fillId="0" borderId="0" xfId="25" applyFont="1" applyAlignment="1">
      <alignment horizontal="center" vertical="center" wrapText="1"/>
    </xf>
    <xf numFmtId="0" fontId="41" fillId="0" borderId="0" xfId="11" applyFont="1" applyAlignment="1">
      <alignment horizontal="left"/>
    </xf>
    <xf numFmtId="0" fontId="40" fillId="0" borderId="0" xfId="11" applyFont="1" applyAlignment="1">
      <alignment horizontal="left" vertical="center"/>
    </xf>
    <xf numFmtId="0" fontId="40" fillId="0" borderId="0" xfId="11" applyFont="1" applyAlignment="1">
      <alignment vertical="center"/>
    </xf>
    <xf numFmtId="0" fontId="41" fillId="0" borderId="0" xfId="11" applyFont="1" applyAlignment="1">
      <alignment horizontal="left" indent="1"/>
    </xf>
    <xf numFmtId="0" fontId="68" fillId="0" borderId="0" xfId="11" applyFont="1" applyAlignment="1">
      <alignment vertical="center"/>
    </xf>
    <xf numFmtId="0" fontId="68" fillId="0" borderId="0" xfId="11" applyFont="1" applyAlignment="1">
      <alignment horizontal="right" vertical="center"/>
    </xf>
    <xf numFmtId="0" fontId="41" fillId="0" borderId="0" xfId="11" applyFont="1" applyAlignment="1">
      <alignment horizontal="left" wrapText="1" indent="1"/>
    </xf>
    <xf numFmtId="174" fontId="41" fillId="0" borderId="0" xfId="11" applyNumberFormat="1" applyFont="1"/>
    <xf numFmtId="0" fontId="50" fillId="0" borderId="0" xfId="11" applyFont="1" applyAlignment="1">
      <alignment vertical="top" wrapText="1"/>
    </xf>
    <xf numFmtId="0" fontId="40" fillId="0" borderId="0" xfId="11" applyFont="1" applyAlignment="1">
      <alignment horizontal="left" wrapText="1"/>
    </xf>
    <xf numFmtId="0" fontId="41" fillId="0" borderId="0" xfId="11" applyFont="1" applyAlignment="1">
      <alignment vertical="center"/>
    </xf>
    <xf numFmtId="0" fontId="40" fillId="0" borderId="0" xfId="11" applyFont="1"/>
    <xf numFmtId="0" fontId="50" fillId="0" borderId="0" xfId="32" applyFont="1"/>
    <xf numFmtId="0" fontId="41" fillId="0" borderId="0" xfId="32" applyFont="1"/>
    <xf numFmtId="0" fontId="41" fillId="0" borderId="0" xfId="32" applyFont="1" applyAlignment="1">
      <alignment wrapText="1"/>
    </xf>
    <xf numFmtId="0" fontId="116" fillId="0" borderId="0" xfId="19" applyFont="1" applyAlignment="1">
      <alignment horizontal="right"/>
    </xf>
    <xf numFmtId="0" fontId="99" fillId="0" borderId="0" xfId="19" applyFont="1" applyAlignment="1">
      <alignment horizontal="right"/>
    </xf>
    <xf numFmtId="0" fontId="116" fillId="0" borderId="0" xfId="11" applyFont="1"/>
    <xf numFmtId="49" fontId="99" fillId="0" borderId="0" xfId="19" applyNumberFormat="1" applyFont="1" applyAlignment="1">
      <alignment wrapText="1"/>
    </xf>
    <xf numFmtId="0" fontId="116" fillId="0" borderId="0" xfId="11" applyFont="1" applyAlignment="1">
      <alignment wrapText="1"/>
    </xf>
    <xf numFmtId="0" fontId="41" fillId="0" borderId="0" xfId="11" applyFont="1" applyAlignment="1">
      <alignment horizontal="right"/>
    </xf>
    <xf numFmtId="0" fontId="40" fillId="0" borderId="0" xfId="11" applyFont="1" applyAlignment="1">
      <alignment horizontal="left" vertical="center" wrapText="1"/>
    </xf>
    <xf numFmtId="170" fontId="41" fillId="0" borderId="0" xfId="11" applyNumberFormat="1" applyFont="1"/>
    <xf numFmtId="0" fontId="41" fillId="2" borderId="0" xfId="11" applyFont="1" applyFill="1"/>
    <xf numFmtId="0" fontId="50" fillId="0" borderId="0" xfId="11" applyFont="1" applyAlignment="1">
      <alignment horizontal="right"/>
    </xf>
    <xf numFmtId="49" fontId="98" fillId="0" borderId="0" xfId="11" applyNumberFormat="1" applyFont="1" applyAlignment="1">
      <alignment horizontal="left" vertical="center"/>
    </xf>
    <xf numFmtId="0" fontId="40" fillId="2" borderId="0" xfId="11" applyFont="1" applyFill="1" applyAlignment="1">
      <alignment vertical="center"/>
    </xf>
    <xf numFmtId="49" fontId="99" fillId="0" borderId="0" xfId="11" applyNumberFormat="1" applyFont="1" applyAlignment="1">
      <alignment horizontal="left"/>
    </xf>
    <xf numFmtId="49" fontId="99" fillId="0" borderId="0" xfId="11" applyNumberFormat="1" applyFont="1" applyAlignment="1">
      <alignment horizontal="left" wrapText="1"/>
    </xf>
    <xf numFmtId="49" fontId="98" fillId="0" borderId="0" xfId="11" applyNumberFormat="1" applyFont="1" applyAlignment="1">
      <alignment horizontal="left" vertical="center" wrapText="1"/>
    </xf>
    <xf numFmtId="49" fontId="98" fillId="0" borderId="0" xfId="11" applyNumberFormat="1" applyFont="1" applyAlignment="1">
      <alignment horizontal="left"/>
    </xf>
    <xf numFmtId="49" fontId="41" fillId="0" borderId="0" xfId="11" applyNumberFormat="1" applyFont="1" applyAlignment="1">
      <alignment horizontal="left" wrapText="1"/>
    </xf>
    <xf numFmtId="0" fontId="41" fillId="0" borderId="0" xfId="6" applyFont="1" applyBorder="1" applyAlignment="1"/>
    <xf numFmtId="49" fontId="99" fillId="0" borderId="0" xfId="11" applyNumberFormat="1" applyFont="1" applyAlignment="1">
      <alignment wrapText="1"/>
    </xf>
    <xf numFmtId="49" fontId="99" fillId="2" borderId="0" xfId="11" applyNumberFormat="1" applyFont="1" applyFill="1" applyAlignment="1">
      <alignment horizontal="left"/>
    </xf>
    <xf numFmtId="49" fontId="99" fillId="0" borderId="0" xfId="11" applyNumberFormat="1" applyFont="1" applyAlignment="1">
      <alignment horizontal="left" vertical="top" wrapText="1"/>
    </xf>
    <xf numFmtId="0" fontId="149" fillId="0" borderId="0" xfId="0" applyFont="1" applyAlignment="1">
      <alignment vertical="center"/>
    </xf>
    <xf numFmtId="0" fontId="149" fillId="0" borderId="0" xfId="0" applyFont="1"/>
    <xf numFmtId="0" fontId="99" fillId="0" borderId="0" xfId="11" applyFont="1" applyAlignment="1">
      <alignment horizontal="left" indent="1"/>
    </xf>
    <xf numFmtId="170" fontId="41" fillId="0" borderId="0" xfId="11" applyNumberFormat="1" applyFont="1" applyAlignment="1">
      <alignment horizontal="right"/>
    </xf>
    <xf numFmtId="170" fontId="41" fillId="0" borderId="0" xfId="0" applyNumberFormat="1" applyFont="1"/>
    <xf numFmtId="170" fontId="41" fillId="2" borderId="0" xfId="0" applyNumberFormat="1" applyFont="1" applyFill="1" applyAlignment="1">
      <alignment wrapText="1"/>
    </xf>
    <xf numFmtId="0" fontId="41" fillId="2" borderId="0" xfId="11" applyFont="1" applyFill="1" applyAlignment="1">
      <alignment horizontal="right"/>
    </xf>
    <xf numFmtId="0" fontId="41" fillId="0" borderId="0" xfId="11" applyFont="1" applyAlignment="1">
      <alignment wrapText="1"/>
    </xf>
    <xf numFmtId="170" fontId="41" fillId="2" borderId="0" xfId="11" applyNumberFormat="1" applyFont="1" applyFill="1" applyAlignment="1">
      <alignment horizontal="right"/>
    </xf>
    <xf numFmtId="0" fontId="41" fillId="2" borderId="0" xfId="0" applyFont="1" applyFill="1"/>
    <xf numFmtId="174" fontId="40" fillId="0" borderId="0" xfId="11" applyNumberFormat="1" applyFont="1" applyAlignment="1">
      <alignment horizontal="right" wrapText="1"/>
    </xf>
    <xf numFmtId="170" fontId="40" fillId="0" borderId="0" xfId="11" applyNumberFormat="1" applyFont="1" applyAlignment="1">
      <alignment horizontal="right" wrapText="1"/>
    </xf>
    <xf numFmtId="174" fontId="41" fillId="0" borderId="0" xfId="11" applyNumberFormat="1" applyFont="1" applyAlignment="1">
      <alignment horizontal="right" wrapText="1"/>
    </xf>
    <xf numFmtId="170" fontId="41" fillId="0" borderId="0" xfId="11" applyNumberFormat="1" applyFont="1" applyAlignment="1">
      <alignment horizontal="right" wrapText="1"/>
    </xf>
    <xf numFmtId="0" fontId="41" fillId="0" borderId="0" xfId="19" applyFont="1" applyAlignment="1">
      <alignment wrapText="1"/>
    </xf>
    <xf numFmtId="170" fontId="41" fillId="0" borderId="0" xfId="19" applyNumberFormat="1" applyFont="1" applyAlignment="1">
      <alignment wrapText="1"/>
    </xf>
    <xf numFmtId="174" fontId="99" fillId="0" borderId="0" xfId="19" applyNumberFormat="1" applyFont="1" applyAlignment="1">
      <alignment wrapText="1"/>
    </xf>
    <xf numFmtId="170" fontId="99" fillId="0" borderId="0" xfId="19" applyNumberFormat="1" applyFont="1" applyAlignment="1">
      <alignment wrapText="1"/>
    </xf>
    <xf numFmtId="174" fontId="99" fillId="0" borderId="0" xfId="19" applyNumberFormat="1" applyFont="1" applyAlignment="1">
      <alignment horizontal="right" wrapText="1"/>
    </xf>
    <xf numFmtId="170" fontId="99" fillId="0" borderId="0" xfId="19" applyNumberFormat="1" applyFont="1" applyAlignment="1">
      <alignment horizontal="right" wrapText="1"/>
    </xf>
    <xf numFmtId="0" fontId="41" fillId="0" borderId="0" xfId="115" applyFont="1" applyAlignment="1">
      <alignment vertical="center"/>
    </xf>
    <xf numFmtId="0" fontId="40" fillId="0" borderId="0" xfId="28" applyFont="1" applyAlignment="1">
      <alignment horizontal="left"/>
    </xf>
    <xf numFmtId="0" fontId="41" fillId="0" borderId="0" xfId="28" applyFont="1" applyAlignment="1">
      <alignment horizontal="left"/>
    </xf>
    <xf numFmtId="0" fontId="40" fillId="0" borderId="0" xfId="28" applyFont="1" applyAlignment="1">
      <alignment wrapText="1"/>
    </xf>
    <xf numFmtId="0" fontId="68" fillId="0" borderId="0" xfId="11" applyFont="1"/>
    <xf numFmtId="49" fontId="116" fillId="0" borderId="0" xfId="11" applyNumberFormat="1" applyFont="1" applyAlignment="1">
      <alignment wrapText="1"/>
    </xf>
    <xf numFmtId="0" fontId="99" fillId="0" borderId="0" xfId="6" applyFont="1" applyBorder="1" applyAlignment="1">
      <alignment wrapText="1"/>
    </xf>
    <xf numFmtId="174" fontId="99" fillId="0" borderId="0" xfId="6" applyNumberFormat="1" applyFont="1" applyBorder="1" applyAlignment="1">
      <alignment wrapText="1"/>
    </xf>
    <xf numFmtId="170" fontId="99" fillId="0" borderId="0" xfId="6" applyNumberFormat="1" applyFont="1" applyBorder="1" applyAlignment="1">
      <alignment wrapText="1"/>
    </xf>
    <xf numFmtId="170" fontId="43" fillId="0" borderId="0" xfId="6" applyNumberFormat="1" applyFont="1" applyBorder="1" applyAlignment="1">
      <alignment wrapText="1"/>
    </xf>
    <xf numFmtId="0" fontId="40" fillId="0" borderId="0" xfId="28" applyFont="1"/>
    <xf numFmtId="0" fontId="50" fillId="0" borderId="0" xfId="28" applyFont="1" applyAlignment="1">
      <alignment horizontal="left" wrapText="1"/>
    </xf>
    <xf numFmtId="0" fontId="40" fillId="0" borderId="0" xfId="11" applyFont="1" applyAlignment="1">
      <alignment horizontal="left"/>
    </xf>
    <xf numFmtId="0" fontId="0" fillId="0" borderId="0" xfId="0" applyAlignment="1">
      <alignment horizontal="center"/>
    </xf>
    <xf numFmtId="0" fontId="50" fillId="0" borderId="0" xfId="2" applyFont="1"/>
    <xf numFmtId="0" fontId="41" fillId="0" borderId="0" xfId="18" applyFont="1" applyAlignment="1">
      <alignment horizontal="center" vertical="center" wrapText="1"/>
    </xf>
    <xf numFmtId="0" fontId="40" fillId="0" borderId="0" xfId="18" applyFont="1"/>
    <xf numFmtId="0" fontId="41" fillId="0" borderId="0" xfId="2" applyFont="1"/>
    <xf numFmtId="0" fontId="41" fillId="0" borderId="0" xfId="2" applyFont="1" applyAlignment="1">
      <alignment horizontal="left" vertical="top"/>
    </xf>
    <xf numFmtId="170" fontId="41" fillId="0" borderId="0" xfId="2" applyNumberFormat="1" applyFont="1"/>
    <xf numFmtId="0" fontId="41" fillId="0" borderId="0" xfId="2" applyFont="1" applyAlignment="1">
      <alignment horizontal="left" vertical="top" wrapText="1"/>
    </xf>
    <xf numFmtId="0" fontId="50" fillId="0" borderId="0" xfId="18" applyFont="1"/>
    <xf numFmtId="0" fontId="68" fillId="0" borderId="0" xfId="2" applyFont="1"/>
    <xf numFmtId="170" fontId="68" fillId="0" borderId="0" xfId="2" applyNumberFormat="1" applyFont="1"/>
    <xf numFmtId="170" fontId="50" fillId="0" borderId="0" xfId="2" applyNumberFormat="1" applyFont="1"/>
    <xf numFmtId="0" fontId="41" fillId="0" borderId="0" xfId="2" applyFont="1" applyAlignment="1">
      <alignment vertical="top" wrapText="1"/>
    </xf>
    <xf numFmtId="0" fontId="41" fillId="0" borderId="0" xfId="18" applyFont="1"/>
    <xf numFmtId="0" fontId="41" fillId="0" borderId="0" xfId="14" applyFont="1"/>
    <xf numFmtId="0" fontId="40" fillId="0" borderId="0" xfId="12" applyFont="1" applyAlignment="1">
      <alignment vertical="center" wrapText="1"/>
    </xf>
    <xf numFmtId="0" fontId="40" fillId="0" borderId="0" xfId="2" applyFont="1" applyAlignment="1">
      <alignment horizontal="left" vertical="center" wrapText="1"/>
    </xf>
    <xf numFmtId="0" fontId="50" fillId="0" borderId="0" xfId="2" applyFont="1" applyAlignment="1">
      <alignment horizontal="left" vertical="top" wrapText="1"/>
    </xf>
    <xf numFmtId="0" fontId="41" fillId="0" borderId="0" xfId="2" applyFont="1" applyAlignment="1">
      <alignment horizontal="left"/>
    </xf>
    <xf numFmtId="0" fontId="41" fillId="0" borderId="0" xfId="2" applyFont="1" applyAlignment="1">
      <alignment horizontal="left" wrapText="1"/>
    </xf>
    <xf numFmtId="0" fontId="40" fillId="0" borderId="0" xfId="18" applyFont="1" applyAlignment="1">
      <alignment horizontal="left"/>
    </xf>
    <xf numFmtId="0" fontId="41" fillId="0" borderId="0" xfId="18" applyFont="1" applyAlignment="1">
      <alignment horizontal="right"/>
    </xf>
    <xf numFmtId="0" fontId="50" fillId="0" borderId="0" xfId="2" applyFont="1" applyAlignment="1">
      <alignment horizontal="right"/>
    </xf>
    <xf numFmtId="170" fontId="50" fillId="0" borderId="0" xfId="2" applyNumberFormat="1" applyFont="1" applyAlignment="1">
      <alignment horizontal="right"/>
    </xf>
    <xf numFmtId="0" fontId="50" fillId="0" borderId="0" xfId="18" applyFont="1" applyAlignment="1">
      <alignment horizontal="center" vertical="center" wrapText="1"/>
    </xf>
    <xf numFmtId="170" fontId="68" fillId="0" borderId="0" xfId="2" applyNumberFormat="1" applyFont="1" applyAlignment="1">
      <alignment horizontal="right"/>
    </xf>
    <xf numFmtId="2" fontId="50" fillId="0" borderId="0" xfId="2" applyNumberFormat="1" applyFont="1" applyAlignment="1">
      <alignment horizontal="right"/>
    </xf>
    <xf numFmtId="0" fontId="68" fillId="0" borderId="0" xfId="2" applyFont="1" applyAlignment="1">
      <alignment horizontal="right"/>
    </xf>
    <xf numFmtId="0" fontId="41" fillId="0" borderId="0" xfId="18" applyFont="1" applyAlignment="1">
      <alignment horizontal="left" vertical="center" wrapText="1"/>
    </xf>
    <xf numFmtId="0" fontId="41" fillId="0" borderId="0" xfId="18" applyFont="1" applyAlignment="1">
      <alignment horizontal="left" wrapText="1"/>
    </xf>
    <xf numFmtId="0" fontId="41" fillId="0" borderId="0" xfId="18" applyFont="1" applyAlignment="1">
      <alignment horizontal="left"/>
    </xf>
    <xf numFmtId="0" fontId="41" fillId="0" borderId="0" xfId="18" applyFont="1" applyAlignment="1">
      <alignment wrapText="1"/>
    </xf>
    <xf numFmtId="0" fontId="41" fillId="0" borderId="0" xfId="2" applyFont="1" applyAlignment="1">
      <alignment wrapText="1"/>
    </xf>
    <xf numFmtId="0" fontId="40" fillId="0" borderId="0" xfId="12" applyFont="1" applyAlignment="1">
      <alignment horizontal="left" vertical="center" wrapText="1"/>
    </xf>
    <xf numFmtId="0" fontId="40" fillId="0" borderId="0" xfId="2" applyFont="1" applyAlignment="1">
      <alignment vertical="center" wrapText="1"/>
    </xf>
    <xf numFmtId="170" fontId="68" fillId="0" borderId="0" xfId="14" applyNumberFormat="1" applyFont="1"/>
    <xf numFmtId="0" fontId="50" fillId="0" borderId="0" xfId="14" applyFont="1"/>
    <xf numFmtId="0" fontId="68" fillId="0" borderId="0" xfId="14" applyFont="1"/>
    <xf numFmtId="170" fontId="50" fillId="0" borderId="0" xfId="14" applyNumberFormat="1" applyFont="1"/>
    <xf numFmtId="0" fontId="40" fillId="0" borderId="0" xfId="18" applyFont="1" applyAlignment="1">
      <alignment horizontal="left" wrapText="1"/>
    </xf>
    <xf numFmtId="0" fontId="40" fillId="0" borderId="0" xfId="18" applyFont="1" applyAlignment="1">
      <alignment horizontal="left" vertical="center" wrapText="1"/>
    </xf>
    <xf numFmtId="0" fontId="41" fillId="2" borderId="0" xfId="18" applyFont="1" applyFill="1" applyAlignment="1">
      <alignment horizontal="center" vertical="center" wrapText="1"/>
    </xf>
    <xf numFmtId="0" fontId="40" fillId="2" borderId="0" xfId="2" applyFont="1" applyFill="1"/>
    <xf numFmtId="0" fontId="41" fillId="2" borderId="0" xfId="18" applyFont="1" applyFill="1"/>
    <xf numFmtId="0" fontId="41" fillId="2" borderId="0" xfId="2" applyFont="1" applyFill="1" applyAlignment="1">
      <alignment vertical="top" wrapText="1"/>
    </xf>
    <xf numFmtId="0" fontId="40" fillId="0" borderId="0" xfId="2" applyFont="1" applyAlignment="1">
      <alignment vertical="top" wrapText="1"/>
    </xf>
    <xf numFmtId="0" fontId="40" fillId="0" borderId="0" xfId="2" applyFont="1" applyAlignment="1">
      <alignment horizontal="left"/>
    </xf>
    <xf numFmtId="0" fontId="40" fillId="0" borderId="0" xfId="12" applyFont="1" applyAlignment="1">
      <alignment horizontal="left" wrapText="1"/>
    </xf>
    <xf numFmtId="0" fontId="68" fillId="0" borderId="0" xfId="18" applyFont="1" applyAlignment="1">
      <alignment wrapText="1"/>
    </xf>
    <xf numFmtId="0" fontId="68" fillId="0" borderId="0" xfId="18" applyFont="1" applyAlignment="1">
      <alignment horizontal="left" wrapText="1"/>
    </xf>
    <xf numFmtId="2" fontId="41" fillId="0" borderId="0" xfId="2" applyNumberFormat="1" applyFont="1" applyAlignment="1">
      <alignment vertical="center"/>
    </xf>
    <xf numFmtId="49" fontId="40" fillId="0" borderId="0" xfId="2" applyNumberFormat="1" applyFont="1" applyAlignment="1">
      <alignment horizontal="left" vertical="center" wrapText="1"/>
    </xf>
    <xf numFmtId="2" fontId="41" fillId="0" borderId="0" xfId="2" quotePrefix="1" applyNumberFormat="1" applyFont="1" applyAlignment="1">
      <alignment horizontal="left" vertical="center" wrapText="1"/>
    </xf>
    <xf numFmtId="170" fontId="41" fillId="0" borderId="0" xfId="19" applyNumberFormat="1" applyFont="1" applyAlignment="1">
      <alignment vertical="center" wrapText="1"/>
    </xf>
    <xf numFmtId="2" fontId="41" fillId="0" borderId="0" xfId="19" applyNumberFormat="1" applyFont="1" applyAlignment="1">
      <alignment vertical="center" wrapText="1"/>
    </xf>
    <xf numFmtId="2" fontId="41" fillId="0" borderId="0" xfId="0" applyNumberFormat="1" applyFont="1"/>
    <xf numFmtId="2" fontId="41" fillId="0" borderId="0" xfId="0" applyNumberFormat="1" applyFont="1" applyAlignment="1">
      <alignment horizontal="left"/>
    </xf>
    <xf numFmtId="2" fontId="41" fillId="0" borderId="0" xfId="0" quotePrefix="1" applyNumberFormat="1" applyFont="1" applyAlignment="1">
      <alignment horizontal="left"/>
    </xf>
    <xf numFmtId="2" fontId="41" fillId="0" borderId="0" xfId="2" applyNumberFormat="1" applyFont="1" applyAlignment="1">
      <alignment horizontal="left" vertical="center" wrapText="1"/>
    </xf>
    <xf numFmtId="0" fontId="41" fillId="0" borderId="0" xfId="0" applyFont="1" applyAlignment="1">
      <alignment wrapText="1"/>
    </xf>
    <xf numFmtId="173" fontId="41" fillId="0" borderId="0" xfId="2" applyNumberFormat="1" applyFont="1" applyAlignment="1">
      <alignment wrapText="1"/>
    </xf>
    <xf numFmtId="2" fontId="40" fillId="0" borderId="0" xfId="2" quotePrefix="1" applyNumberFormat="1" applyFont="1" applyAlignment="1">
      <alignment wrapText="1"/>
    </xf>
    <xf numFmtId="2" fontId="41" fillId="0" borderId="0" xfId="2" quotePrefix="1" applyNumberFormat="1" applyFont="1" applyAlignment="1">
      <alignment wrapText="1"/>
    </xf>
    <xf numFmtId="49" fontId="68" fillId="0" borderId="0" xfId="2" applyNumberFormat="1" applyFont="1" applyAlignment="1">
      <alignment vertical="center" wrapText="1"/>
    </xf>
    <xf numFmtId="170" fontId="68" fillId="0" borderId="0" xfId="19" applyNumberFormat="1" applyFont="1" applyAlignment="1">
      <alignment vertical="center" wrapText="1"/>
    </xf>
    <xf numFmtId="2" fontId="68" fillId="0" borderId="0" xfId="19" applyNumberFormat="1" applyFont="1" applyAlignment="1">
      <alignment vertical="center" wrapText="1"/>
    </xf>
    <xf numFmtId="170" fontId="50" fillId="0" borderId="0" xfId="19" applyNumberFormat="1" applyFont="1" applyAlignment="1">
      <alignment vertical="center" wrapText="1"/>
    </xf>
    <xf numFmtId="2" fontId="50" fillId="0" borderId="0" xfId="19" applyNumberFormat="1" applyFont="1" applyAlignment="1">
      <alignment vertical="center" wrapText="1"/>
    </xf>
    <xf numFmtId="2" fontId="50" fillId="0" borderId="0" xfId="2" applyNumberFormat="1" applyFont="1" applyAlignment="1">
      <alignment vertical="center"/>
    </xf>
    <xf numFmtId="49" fontId="30" fillId="0" borderId="0" xfId="33" applyNumberFormat="1" applyFont="1" applyAlignment="1">
      <alignment horizontal="left" vertical="center" wrapText="1"/>
    </xf>
    <xf numFmtId="0" fontId="46" fillId="0" borderId="0" xfId="1" applyFont="1"/>
    <xf numFmtId="0" fontId="46" fillId="0" borderId="0" xfId="1" applyFont="1" applyAlignment="1">
      <alignment horizontal="left"/>
    </xf>
    <xf numFmtId="0" fontId="121" fillId="0" borderId="0" xfId="1" applyFont="1" applyAlignment="1">
      <alignment horizontal="left"/>
    </xf>
    <xf numFmtId="0" fontId="122" fillId="0" borderId="0" xfId="1" applyFont="1" applyAlignment="1">
      <alignment horizontal="left"/>
    </xf>
    <xf numFmtId="0" fontId="122" fillId="0" borderId="0" xfId="26" applyFont="1"/>
    <xf numFmtId="0" fontId="30" fillId="0" borderId="0" xfId="26" applyFont="1" applyAlignment="1">
      <alignment horizontal="left" wrapText="1"/>
    </xf>
    <xf numFmtId="0" fontId="30" fillId="0" borderId="0" xfId="26" applyFont="1" applyAlignment="1">
      <alignment horizontal="left"/>
    </xf>
    <xf numFmtId="0" fontId="33" fillId="0" borderId="0" xfId="1" applyFont="1" applyAlignment="1">
      <alignment horizontal="left"/>
    </xf>
    <xf numFmtId="49" fontId="99" fillId="0" borderId="0" xfId="11" applyNumberFormat="1" applyFont="1"/>
    <xf numFmtId="0" fontId="28" fillId="2" borderId="0" xfId="11" applyFont="1" applyFill="1" applyAlignment="1">
      <alignment horizontal="right"/>
    </xf>
    <xf numFmtId="0" fontId="41" fillId="0" borderId="0" xfId="11" applyFont="1" applyAlignment="1">
      <alignment vertical="top" wrapText="1"/>
    </xf>
    <xf numFmtId="0" fontId="99" fillId="0" borderId="0" xfId="11" applyFont="1" applyAlignment="1">
      <alignment horizontal="left" wrapText="1"/>
    </xf>
    <xf numFmtId="0" fontId="28" fillId="0" borderId="0" xfId="4" applyFont="1" applyAlignment="1">
      <alignment horizontal="right"/>
    </xf>
    <xf numFmtId="170" fontId="41" fillId="0" borderId="0" xfId="0" applyNumberFormat="1" applyFont="1" applyAlignment="1">
      <alignment vertical="center" wrapText="1"/>
    </xf>
    <xf numFmtId="2" fontId="41" fillId="0" borderId="0" xfId="11" applyNumberFormat="1" applyFont="1"/>
    <xf numFmtId="2" fontId="41" fillId="0" borderId="0" xfId="11" applyNumberFormat="1" applyFont="1" applyAlignment="1">
      <alignment horizontal="right"/>
    </xf>
    <xf numFmtId="2" fontId="41" fillId="0" borderId="0" xfId="122" applyNumberFormat="1" applyFont="1" applyAlignment="1">
      <alignment vertical="top"/>
    </xf>
    <xf numFmtId="0" fontId="116" fillId="0" borderId="0" xfId="121" applyFont="1"/>
    <xf numFmtId="0" fontId="0" fillId="0" borderId="1" xfId="0" applyBorder="1"/>
    <xf numFmtId="0" fontId="28" fillId="0" borderId="0" xfId="2" applyFont="1" applyAlignment="1">
      <alignment vertical="center" wrapText="1"/>
    </xf>
    <xf numFmtId="170" fontId="28" fillId="0" borderId="2" xfId="4" applyNumberFormat="1" applyFont="1" applyBorder="1"/>
    <xf numFmtId="0" fontId="26" fillId="0" borderId="0" xfId="4" applyFont="1" applyAlignment="1">
      <alignment horizontal="center"/>
    </xf>
    <xf numFmtId="0" fontId="26" fillId="0" borderId="0" xfId="4" applyFont="1" applyAlignment="1">
      <alignment horizontal="center" wrapText="1"/>
    </xf>
    <xf numFmtId="0" fontId="26" fillId="0" borderId="0" xfId="12" applyFont="1" applyAlignment="1">
      <alignment horizontal="center" vertical="center"/>
    </xf>
    <xf numFmtId="0" fontId="32" fillId="0" borderId="0" xfId="12" applyFont="1" applyAlignment="1">
      <alignment horizontal="center" vertical="center" wrapText="1"/>
    </xf>
    <xf numFmtId="0" fontId="26" fillId="0" borderId="0" xfId="12" applyFont="1" applyAlignment="1">
      <alignment horizontal="center"/>
    </xf>
    <xf numFmtId="0" fontId="26" fillId="0" borderId="0" xfId="4" applyFont="1" applyAlignment="1">
      <alignment wrapText="1"/>
    </xf>
    <xf numFmtId="0" fontId="30" fillId="0" borderId="1" xfId="52" applyFont="1" applyBorder="1" applyAlignment="1">
      <alignment vertical="center"/>
    </xf>
    <xf numFmtId="0" fontId="151" fillId="0" borderId="0" xfId="12" applyFont="1" applyAlignment="1">
      <alignment horizontal="center" vertical="center" wrapText="1"/>
    </xf>
    <xf numFmtId="0" fontId="153" fillId="0" borderId="0" xfId="12" applyFont="1"/>
    <xf numFmtId="0" fontId="151" fillId="0" borderId="0" xfId="12" applyFont="1" applyAlignment="1">
      <alignment vertical="center" wrapText="1"/>
    </xf>
    <xf numFmtId="0" fontId="151" fillId="0" borderId="0" xfId="12" applyFont="1"/>
    <xf numFmtId="0" fontId="118" fillId="0" borderId="0" xfId="11" applyFont="1" applyAlignment="1">
      <alignment vertical="center"/>
    </xf>
    <xf numFmtId="0" fontId="46" fillId="0" borderId="0" xfId="11" applyFont="1" applyAlignment="1">
      <alignment vertical="center"/>
    </xf>
    <xf numFmtId="0" fontId="102" fillId="0" borderId="0" xfId="6" applyFont="1" applyBorder="1" applyAlignment="1">
      <alignment horizontal="right"/>
    </xf>
    <xf numFmtId="1" fontId="30" fillId="0" borderId="0" xfId="0" applyNumberFormat="1" applyFont="1"/>
    <xf numFmtId="0" fontId="43" fillId="0" borderId="0" xfId="19" applyFont="1" applyAlignment="1">
      <alignment horizontal="right"/>
    </xf>
    <xf numFmtId="0" fontId="46" fillId="0" borderId="0" xfId="0" applyFont="1" applyAlignment="1">
      <alignment vertical="center"/>
    </xf>
    <xf numFmtId="0" fontId="36" fillId="0" borderId="12" xfId="119" applyFont="1" applyBorder="1" applyAlignment="1">
      <alignment horizontal="left" wrapText="1"/>
    </xf>
    <xf numFmtId="0" fontId="36" fillId="0" borderId="0" xfId="119" applyFont="1" applyAlignment="1">
      <alignment horizontal="left" wrapText="1"/>
    </xf>
    <xf numFmtId="0" fontId="36" fillId="0" borderId="0" xfId="119" applyFont="1" applyAlignment="1">
      <alignment horizontal="right"/>
    </xf>
    <xf numFmtId="0" fontId="27" fillId="0" borderId="0" xfId="119" applyAlignment="1">
      <alignment horizontal="left" vertical="center" wrapText="1"/>
    </xf>
    <xf numFmtId="0" fontId="27" fillId="0" borderId="0" xfId="119" applyAlignment="1">
      <alignment horizontal="right"/>
    </xf>
    <xf numFmtId="3" fontId="27" fillId="0" borderId="2" xfId="119" applyNumberFormat="1" applyBorder="1" applyAlignment="1">
      <alignment horizontal="right"/>
    </xf>
    <xf numFmtId="168" fontId="36" fillId="0" borderId="12" xfId="3" applyFont="1" applyBorder="1" applyAlignment="1">
      <alignment horizontal="left" vertical="center" wrapText="1"/>
    </xf>
    <xf numFmtId="0" fontId="36" fillId="0" borderId="0" xfId="119" applyFont="1" applyAlignment="1">
      <alignment horizontal="left" vertical="center" wrapText="1"/>
    </xf>
    <xf numFmtId="0" fontId="36" fillId="0" borderId="0" xfId="119" applyFont="1" applyAlignment="1">
      <alignment horizontal="right" vertical="center"/>
    </xf>
    <xf numFmtId="0" fontId="27" fillId="0" borderId="0" xfId="119" applyAlignment="1">
      <alignment horizontal="right" vertical="center"/>
    </xf>
    <xf numFmtId="0" fontId="27" fillId="0" borderId="2" xfId="119" applyBorder="1" applyAlignment="1">
      <alignment horizontal="left" vertical="center" wrapText="1"/>
    </xf>
    <xf numFmtId="0" fontId="27" fillId="0" borderId="2" xfId="119" applyBorder="1" applyAlignment="1">
      <alignment horizontal="right" vertical="center"/>
    </xf>
    <xf numFmtId="0" fontId="27" fillId="0" borderId="0" xfId="11" applyFont="1" applyAlignment="1">
      <alignment horizontal="left"/>
    </xf>
    <xf numFmtId="0" fontId="27" fillId="0" borderId="0" xfId="2" applyFont="1" applyAlignment="1">
      <alignment horizontal="center" vertical="center"/>
    </xf>
    <xf numFmtId="0" fontId="36" fillId="0" borderId="0" xfId="2" applyFont="1" applyAlignment="1">
      <alignment horizontal="left" vertical="center" wrapText="1"/>
    </xf>
    <xf numFmtId="0" fontId="156" fillId="0" borderId="0" xfId="2" applyFont="1" applyAlignment="1">
      <alignment horizontal="left" vertical="center" wrapText="1"/>
    </xf>
    <xf numFmtId="49" fontId="27" fillId="0" borderId="0" xfId="2" applyNumberFormat="1" applyFont="1" applyAlignment="1">
      <alignment horizontal="left" vertical="center" wrapText="1"/>
    </xf>
    <xf numFmtId="3" fontId="27" fillId="0" borderId="0" xfId="119" applyNumberFormat="1" applyAlignment="1">
      <alignment horizontal="left"/>
    </xf>
    <xf numFmtId="49" fontId="27" fillId="0" borderId="2" xfId="2" applyNumberFormat="1" applyFont="1" applyBorder="1" applyAlignment="1">
      <alignment horizontal="left" vertical="center" wrapText="1"/>
    </xf>
    <xf numFmtId="3" fontId="27" fillId="0" borderId="2" xfId="2" applyNumberFormat="1" applyFont="1" applyBorder="1" applyAlignment="1">
      <alignment horizontal="right" vertical="center"/>
    </xf>
    <xf numFmtId="49" fontId="27" fillId="0" borderId="0" xfId="2" applyNumberFormat="1" applyFont="1" applyAlignment="1">
      <alignment horizontal="left" wrapText="1"/>
    </xf>
    <xf numFmtId="3" fontId="27" fillId="0" borderId="0" xfId="2" applyNumberFormat="1" applyFont="1" applyAlignment="1">
      <alignment vertical="center"/>
    </xf>
    <xf numFmtId="49" fontId="27" fillId="0" borderId="0" xfId="2" applyNumberFormat="1" applyFont="1" applyAlignment="1">
      <alignment horizontal="center" vertical="center" wrapText="1"/>
    </xf>
    <xf numFmtId="0" fontId="36" fillId="0" borderId="12" xfId="2" applyFont="1" applyBorder="1" applyAlignment="1">
      <alignment horizontal="left" vertical="center" wrapText="1"/>
    </xf>
    <xf numFmtId="0" fontId="27" fillId="0" borderId="2" xfId="119" applyBorder="1" applyAlignment="1">
      <alignment horizontal="right"/>
    </xf>
    <xf numFmtId="168" fontId="27" fillId="0" borderId="0" xfId="3" applyFont="1" applyBorder="1" applyAlignment="1">
      <alignment horizontal="center" vertical="center" wrapText="1"/>
    </xf>
    <xf numFmtId="3" fontId="27" fillId="0" borderId="2" xfId="2" applyNumberFormat="1" applyFont="1" applyBorder="1" applyAlignment="1">
      <alignment horizontal="left"/>
    </xf>
    <xf numFmtId="3" fontId="27" fillId="0" borderId="2" xfId="2" applyNumberFormat="1" applyFont="1" applyBorder="1" applyAlignment="1">
      <alignment horizontal="right"/>
    </xf>
    <xf numFmtId="0" fontId="36" fillId="0" borderId="2" xfId="2" applyFont="1" applyBorder="1" applyAlignment="1">
      <alignment horizontal="left" vertical="center" wrapText="1"/>
    </xf>
    <xf numFmtId="1" fontId="36" fillId="0" borderId="2" xfId="2" applyNumberFormat="1" applyFont="1" applyBorder="1" applyAlignment="1">
      <alignment horizontal="right" vertical="center" wrapText="1"/>
    </xf>
    <xf numFmtId="170" fontId="46" fillId="0" borderId="0" xfId="52" applyNumberFormat="1" applyFont="1" applyAlignment="1">
      <alignment vertical="center"/>
    </xf>
    <xf numFmtId="0" fontId="46" fillId="0" borderId="0" xfId="52" applyFont="1" applyAlignment="1">
      <alignment vertical="center"/>
    </xf>
    <xf numFmtId="0" fontId="125" fillId="0" borderId="0" xfId="52" applyFont="1" applyAlignment="1">
      <alignment horizontal="left" vertical="center"/>
    </xf>
    <xf numFmtId="0" fontId="125" fillId="0" borderId="0" xfId="52" applyFont="1" applyAlignment="1">
      <alignment vertical="center"/>
    </xf>
    <xf numFmtId="0" fontId="28" fillId="0" borderId="0" xfId="52" applyFont="1" applyAlignment="1">
      <alignment vertical="center"/>
    </xf>
    <xf numFmtId="0" fontId="117" fillId="0" borderId="0" xfId="52" applyFont="1" applyAlignment="1">
      <alignment horizontal="left" vertical="center"/>
    </xf>
    <xf numFmtId="170" fontId="117" fillId="0" borderId="0" xfId="52" applyNumberFormat="1" applyFont="1" applyAlignment="1">
      <alignment vertical="center"/>
    </xf>
    <xf numFmtId="0" fontId="117" fillId="0" borderId="0" xfId="52" applyFont="1" applyAlignment="1">
      <alignment vertical="center"/>
    </xf>
    <xf numFmtId="170" fontId="36" fillId="0" borderId="0" xfId="52" applyNumberFormat="1" applyFont="1" applyAlignment="1">
      <alignment vertical="center"/>
    </xf>
    <xf numFmtId="0" fontId="125" fillId="0" borderId="0" xfId="52" applyFont="1" applyAlignment="1">
      <alignment horizontal="left" vertical="center" wrapText="1"/>
    </xf>
    <xf numFmtId="170" fontId="125" fillId="0" borderId="0" xfId="52" applyNumberFormat="1" applyFont="1" applyAlignment="1">
      <alignment vertical="center"/>
    </xf>
    <xf numFmtId="170" fontId="117" fillId="0" borderId="0" xfId="52" applyNumberFormat="1" applyFont="1" applyAlignment="1">
      <alignment horizontal="left"/>
    </xf>
    <xf numFmtId="0" fontId="36" fillId="0" borderId="0" xfId="52" applyFont="1" applyAlignment="1">
      <alignment vertical="center"/>
    </xf>
    <xf numFmtId="170" fontId="125" fillId="0" borderId="0" xfId="52" applyNumberFormat="1" applyFont="1" applyAlignment="1">
      <alignment horizontal="left"/>
    </xf>
    <xf numFmtId="170" fontId="28" fillId="0" borderId="0" xfId="52" applyNumberFormat="1" applyFont="1" applyAlignment="1">
      <alignment vertical="center"/>
    </xf>
    <xf numFmtId="0" fontId="125" fillId="0" borderId="0" xfId="52" applyFont="1" applyAlignment="1">
      <alignment vertical="center" wrapText="1"/>
    </xf>
    <xf numFmtId="0" fontId="127" fillId="0" borderId="0" xfId="2" applyFont="1" applyAlignment="1">
      <alignment horizontal="left"/>
    </xf>
    <xf numFmtId="0" fontId="117" fillId="0" borderId="0" xfId="52" applyFont="1" applyAlignment="1">
      <alignment horizontal="left" vertical="center" wrapText="1"/>
    </xf>
    <xf numFmtId="170" fontId="117" fillId="0" borderId="0" xfId="52" applyNumberFormat="1" applyFont="1" applyAlignment="1">
      <alignment vertical="center" wrapText="1"/>
    </xf>
    <xf numFmtId="170" fontId="125" fillId="0" borderId="0" xfId="52" applyNumberFormat="1" applyFont="1" applyAlignment="1">
      <alignment vertical="center" wrapText="1"/>
    </xf>
    <xf numFmtId="0" fontId="125" fillId="0" borderId="0" xfId="2" applyFont="1" applyAlignment="1">
      <alignment horizontal="left"/>
    </xf>
    <xf numFmtId="170" fontId="117" fillId="0" borderId="0" xfId="52" applyNumberFormat="1" applyFont="1"/>
    <xf numFmtId="170" fontId="125" fillId="0" borderId="0" xfId="52" applyNumberFormat="1" applyFont="1"/>
    <xf numFmtId="0" fontId="125" fillId="0" borderId="1" xfId="2" applyFont="1" applyBorder="1" applyAlignment="1">
      <alignment horizontal="left"/>
    </xf>
    <xf numFmtId="170" fontId="125" fillId="0" borderId="1" xfId="52" applyNumberFormat="1" applyFont="1" applyBorder="1" applyAlignment="1">
      <alignment vertical="center"/>
    </xf>
    <xf numFmtId="0" fontId="117" fillId="0" borderId="0" xfId="53" applyFont="1" applyAlignment="1">
      <alignment horizontal="left" vertical="center" wrapText="1"/>
    </xf>
    <xf numFmtId="0" fontId="117" fillId="0" borderId="0" xfId="2" applyFont="1"/>
    <xf numFmtId="0" fontId="125" fillId="0" borderId="0" xfId="53" applyFont="1" applyAlignment="1">
      <alignment horizontal="left" vertical="center" wrapText="1"/>
    </xf>
    <xf numFmtId="0" fontId="117" fillId="0" borderId="0" xfId="53" applyFont="1" applyAlignment="1">
      <alignment horizontal="left"/>
    </xf>
    <xf numFmtId="0" fontId="125" fillId="0" borderId="0" xfId="53" applyFont="1" applyAlignment="1">
      <alignment horizontal="left"/>
    </xf>
    <xf numFmtId="0" fontId="117" fillId="0" borderId="0" xfId="53" applyFont="1"/>
    <xf numFmtId="0" fontId="125" fillId="0" borderId="0" xfId="53" applyFont="1"/>
    <xf numFmtId="0" fontId="125" fillId="0" borderId="0" xfId="2" quotePrefix="1" applyFont="1" applyAlignment="1">
      <alignment horizontal="right"/>
    </xf>
    <xf numFmtId="1" fontId="117" fillId="0" borderId="0" xfId="52" applyNumberFormat="1" applyFont="1" applyAlignment="1">
      <alignment horizontal="right"/>
    </xf>
    <xf numFmtId="0" fontId="117" fillId="0" borderId="0" xfId="2" quotePrefix="1" applyFont="1" applyAlignment="1">
      <alignment horizontal="right"/>
    </xf>
    <xf numFmtId="1" fontId="125" fillId="0" borderId="0" xfId="52" applyNumberFormat="1" applyFont="1" applyAlignment="1">
      <alignment horizontal="right"/>
    </xf>
    <xf numFmtId="0" fontId="117" fillId="0" borderId="0" xfId="53" applyFont="1" applyAlignment="1">
      <alignment horizontal="left" wrapText="1"/>
    </xf>
    <xf numFmtId="0" fontId="125" fillId="0" borderId="0" xfId="2" applyFont="1" applyAlignment="1">
      <alignment horizontal="right" vertical="center"/>
    </xf>
    <xf numFmtId="0" fontId="125" fillId="0" borderId="0" xfId="2" applyFont="1" applyAlignment="1">
      <alignment vertical="center"/>
    </xf>
    <xf numFmtId="0" fontId="142" fillId="0" borderId="0" xfId="2" applyFont="1" applyAlignment="1">
      <alignment vertical="center"/>
    </xf>
    <xf numFmtId="170" fontId="117" fillId="0" borderId="0" xfId="12" applyNumberFormat="1" applyFont="1"/>
    <xf numFmtId="0" fontId="117" fillId="0" borderId="0" xfId="12" applyFont="1"/>
    <xf numFmtId="0" fontId="118" fillId="0" borderId="0" xfId="12" applyFont="1" applyAlignment="1">
      <alignment horizontal="center" vertical="center" wrapText="1"/>
    </xf>
    <xf numFmtId="0" fontId="127" fillId="0" borderId="0" xfId="12" applyFont="1"/>
    <xf numFmtId="0" fontId="142" fillId="0" borderId="0" xfId="12" applyFont="1"/>
    <xf numFmtId="0" fontId="118" fillId="0" borderId="0" xfId="12" applyFont="1" applyAlignment="1">
      <alignment vertical="center" wrapText="1"/>
    </xf>
    <xf numFmtId="170" fontId="118" fillId="0" borderId="0" xfId="12" applyNumberFormat="1" applyFont="1"/>
    <xf numFmtId="0" fontId="118" fillId="0" borderId="0" xfId="12" applyFont="1"/>
    <xf numFmtId="0" fontId="127" fillId="0" borderId="0" xfId="12" applyFont="1" applyAlignment="1">
      <alignment horizontal="left" vertical="center" wrapText="1"/>
    </xf>
    <xf numFmtId="170" fontId="127" fillId="0" borderId="0" xfId="12" applyNumberFormat="1" applyFont="1"/>
    <xf numFmtId="0" fontId="117" fillId="0" borderId="0" xfId="12" applyFont="1" applyAlignment="1">
      <alignment horizontal="center" vertical="center" wrapText="1"/>
    </xf>
    <xf numFmtId="0" fontId="117" fillId="0" borderId="0" xfId="12" applyFont="1" applyAlignment="1">
      <alignment vertical="center" wrapText="1"/>
    </xf>
    <xf numFmtId="0" fontId="117" fillId="0" borderId="0" xfId="12" applyFont="1" applyAlignment="1">
      <alignment horizontal="left" vertical="center" wrapText="1"/>
    </xf>
    <xf numFmtId="0" fontId="117" fillId="0" borderId="1" xfId="12" applyFont="1" applyBorder="1" applyAlignment="1">
      <alignment horizontal="left" vertical="center" wrapText="1"/>
    </xf>
    <xf numFmtId="0" fontId="117" fillId="0" borderId="1" xfId="12" applyFont="1" applyBorder="1"/>
    <xf numFmtId="0" fontId="32" fillId="0" borderId="0" xfId="12" applyFont="1" applyAlignment="1">
      <alignment vertical="center" wrapText="1"/>
    </xf>
    <xf numFmtId="170" fontId="32" fillId="0" borderId="0" xfId="12" applyNumberFormat="1" applyFont="1"/>
    <xf numFmtId="0" fontId="32" fillId="0" borderId="0" xfId="2" applyFont="1" applyAlignment="1">
      <alignment vertical="center" wrapText="1"/>
    </xf>
    <xf numFmtId="170" fontId="28" fillId="0" borderId="0" xfId="12" applyNumberFormat="1" applyFont="1"/>
    <xf numFmtId="170" fontId="32" fillId="0" borderId="0" xfId="2" applyNumberFormat="1" applyFont="1"/>
    <xf numFmtId="0" fontId="28" fillId="0" borderId="0" xfId="12" applyFont="1" applyAlignment="1">
      <alignment horizontal="left" vertical="center" wrapText="1"/>
    </xf>
    <xf numFmtId="170" fontId="28" fillId="0" borderId="0" xfId="2" applyNumberFormat="1" applyFont="1"/>
    <xf numFmtId="0" fontId="32" fillId="0" borderId="0" xfId="2" applyFont="1" applyAlignment="1">
      <alignment horizontal="left" vertical="center" wrapText="1"/>
    </xf>
    <xf numFmtId="0" fontId="28" fillId="0" borderId="0" xfId="12" applyFont="1" applyAlignment="1">
      <alignment vertical="center" wrapText="1"/>
    </xf>
    <xf numFmtId="0" fontId="36" fillId="0" borderId="0" xfId="2" applyFont="1"/>
    <xf numFmtId="0" fontId="28" fillId="0" borderId="0" xfId="2" quotePrefix="1" applyFont="1" applyAlignment="1">
      <alignment horizontal="right"/>
    </xf>
    <xf numFmtId="1" fontId="32" fillId="0" borderId="0" xfId="52" applyNumberFormat="1" applyFont="1" applyAlignment="1">
      <alignment horizontal="right"/>
    </xf>
    <xf numFmtId="1" fontId="27" fillId="0" borderId="0" xfId="52" applyNumberFormat="1" applyFont="1" applyAlignment="1">
      <alignment horizontal="right"/>
    </xf>
    <xf numFmtId="0" fontId="27" fillId="0" borderId="0" xfId="2" applyFont="1"/>
    <xf numFmtId="0" fontId="27" fillId="0" borderId="0" xfId="2" quotePrefix="1" applyFont="1" applyAlignment="1">
      <alignment horizontal="right"/>
    </xf>
    <xf numFmtId="0" fontId="42" fillId="0" borderId="0" xfId="2" applyFont="1" applyAlignment="1">
      <alignment vertical="center"/>
    </xf>
    <xf numFmtId="0" fontId="125" fillId="0" borderId="0" xfId="53" applyFont="1" applyAlignment="1">
      <alignment horizontal="right"/>
    </xf>
    <xf numFmtId="0" fontId="36" fillId="0" borderId="0" xfId="12" applyFont="1"/>
    <xf numFmtId="0" fontId="32" fillId="0" borderId="0" xfId="12" applyFont="1"/>
    <xf numFmtId="0" fontId="46" fillId="0" borderId="0" xfId="12" applyFont="1"/>
    <xf numFmtId="0" fontId="36" fillId="0" borderId="1" xfId="12" applyFont="1" applyBorder="1"/>
    <xf numFmtId="170" fontId="36" fillId="0" borderId="0" xfId="12" applyNumberFormat="1" applyFont="1"/>
    <xf numFmtId="170" fontId="36" fillId="0" borderId="0" xfId="13" applyNumberFormat="1" applyFont="1" applyBorder="1"/>
    <xf numFmtId="170" fontId="41" fillId="0" borderId="0" xfId="102" applyNumberFormat="1" applyFont="1" applyAlignment="1">
      <alignment horizontal="right"/>
    </xf>
    <xf numFmtId="170" fontId="27" fillId="0" borderId="0" xfId="13" applyNumberFormat="1" applyFont="1" applyBorder="1" applyAlignment="1">
      <alignment horizontal="right"/>
    </xf>
    <xf numFmtId="170" fontId="36" fillId="0" borderId="0" xfId="13" applyNumberFormat="1" applyFont="1" applyBorder="1" applyAlignment="1">
      <alignment horizontal="right"/>
    </xf>
    <xf numFmtId="170" fontId="28" fillId="0" borderId="0" xfId="13" applyNumberFormat="1" applyBorder="1" applyAlignment="1">
      <alignment horizontal="right"/>
    </xf>
    <xf numFmtId="1" fontId="36" fillId="0" borderId="0" xfId="0" applyNumberFormat="1" applyFont="1"/>
    <xf numFmtId="1" fontId="28" fillId="0" borderId="0" xfId="13" applyNumberFormat="1" applyBorder="1" applyAlignment="1">
      <alignment vertical="center"/>
    </xf>
    <xf numFmtId="1" fontId="0" fillId="0" borderId="0" xfId="0" applyNumberFormat="1"/>
    <xf numFmtId="0" fontId="36" fillId="0" borderId="0" xfId="14" applyFont="1"/>
    <xf numFmtId="3" fontId="36" fillId="0" borderId="0" xfId="14" applyNumberFormat="1" applyFont="1"/>
    <xf numFmtId="3" fontId="36" fillId="0" borderId="0" xfId="0" applyNumberFormat="1" applyFont="1"/>
    <xf numFmtId="0" fontId="28" fillId="0" borderId="0" xfId="14" applyFont="1" applyAlignment="1">
      <alignment horizontal="right"/>
    </xf>
    <xf numFmtId="0" fontId="28" fillId="0" borderId="0" xfId="13" applyBorder="1" applyAlignment="1">
      <alignment horizontal="right" vertical="center"/>
    </xf>
    <xf numFmtId="1" fontId="28" fillId="0" borderId="0" xfId="13" applyNumberFormat="1" applyBorder="1" applyAlignment="1">
      <alignment horizontal="right" vertical="center"/>
    </xf>
    <xf numFmtId="3" fontId="28" fillId="0" borderId="0" xfId="13" applyNumberFormat="1" applyBorder="1" applyAlignment="1">
      <alignment vertical="center"/>
    </xf>
    <xf numFmtId="3" fontId="28" fillId="0" borderId="0" xfId="13" applyNumberFormat="1" applyBorder="1" applyAlignment="1">
      <alignment horizontal="right" vertical="center"/>
    </xf>
    <xf numFmtId="172" fontId="116" fillId="0" borderId="0" xfId="0" applyNumberFormat="1" applyFont="1" applyAlignment="1">
      <alignment horizontal="right"/>
    </xf>
    <xf numFmtId="4" fontId="116" fillId="0" borderId="0" xfId="0" applyNumberFormat="1" applyFont="1"/>
    <xf numFmtId="172" fontId="116" fillId="0" borderId="0" xfId="0" applyNumberFormat="1" applyFont="1"/>
    <xf numFmtId="0" fontId="116" fillId="0" borderId="0" xfId="0" applyFont="1"/>
    <xf numFmtId="172" fontId="159" fillId="0" borderId="0" xfId="0" applyNumberFormat="1" applyFont="1" applyAlignment="1">
      <alignment horizontal="right"/>
    </xf>
    <xf numFmtId="4" fontId="159" fillId="0" borderId="0" xfId="0" applyNumberFormat="1" applyFont="1"/>
    <xf numFmtId="0" fontId="116" fillId="0" borderId="0" xfId="0" applyFont="1" applyAlignment="1">
      <alignment horizontal="right"/>
    </xf>
    <xf numFmtId="172" fontId="0" fillId="0" borderId="0" xfId="0" applyNumberFormat="1" applyAlignment="1">
      <alignment horizontal="right"/>
    </xf>
    <xf numFmtId="0" fontId="28" fillId="0" borderId="0" xfId="9" applyFont="1"/>
    <xf numFmtId="0" fontId="32" fillId="0" borderId="0" xfId="9" applyFont="1" applyAlignment="1">
      <alignment horizontal="right"/>
    </xf>
    <xf numFmtId="0" fontId="130" fillId="0" borderId="0" xfId="9" applyFont="1" applyAlignment="1">
      <alignment horizontal="right"/>
    </xf>
    <xf numFmtId="170" fontId="28" fillId="0" borderId="0" xfId="9" applyNumberFormat="1" applyFont="1" applyAlignment="1">
      <alignment horizontal="right"/>
    </xf>
    <xf numFmtId="0" fontId="160" fillId="0" borderId="0" xfId="0" applyFont="1"/>
    <xf numFmtId="0" fontId="161" fillId="0" borderId="0" xfId="0" applyFont="1"/>
    <xf numFmtId="0" fontId="158" fillId="0" borderId="0" xfId="0" applyFont="1" applyAlignment="1" applyProtection="1">
      <alignment horizontal="left" vertical="center"/>
      <protection locked="0"/>
    </xf>
    <xf numFmtId="0" fontId="158" fillId="0" borderId="0" xfId="9" applyFont="1" applyAlignment="1">
      <alignment horizontal="right"/>
    </xf>
    <xf numFmtId="0" fontId="162" fillId="0" borderId="0" xfId="9" applyFont="1" applyAlignment="1">
      <alignment horizontal="right"/>
    </xf>
    <xf numFmtId="0" fontId="158" fillId="0" borderId="0" xfId="9" applyFont="1"/>
    <xf numFmtId="0" fontId="158" fillId="0" borderId="0" xfId="0" applyFont="1" applyAlignment="1" applyProtection="1">
      <alignment horizontal="left" wrapText="1"/>
      <protection locked="0"/>
    </xf>
    <xf numFmtId="170" fontId="158" fillId="0" borderId="0" xfId="9" applyNumberFormat="1" applyFont="1" applyAlignment="1">
      <alignment horizontal="right"/>
    </xf>
    <xf numFmtId="170" fontId="158" fillId="0" borderId="0" xfId="9" applyNumberFormat="1" applyFont="1"/>
    <xf numFmtId="0" fontId="160" fillId="0" borderId="0" xfId="0" applyFont="1" applyAlignment="1" applyProtection="1">
      <alignment horizontal="left" wrapText="1"/>
      <protection locked="0"/>
    </xf>
    <xf numFmtId="0" fontId="160" fillId="0" borderId="0" xfId="9" applyFont="1" applyAlignment="1">
      <alignment horizontal="right"/>
    </xf>
    <xf numFmtId="0" fontId="160" fillId="0" borderId="0" xfId="9" applyFont="1"/>
    <xf numFmtId="170" fontId="160" fillId="0" borderId="0" xfId="9" applyNumberFormat="1" applyFont="1" applyAlignment="1">
      <alignment horizontal="right"/>
    </xf>
    <xf numFmtId="170" fontId="160" fillId="0" borderId="0" xfId="9" applyNumberFormat="1" applyFont="1"/>
    <xf numFmtId="0" fontId="160" fillId="0" borderId="0" xfId="9" applyFont="1" applyAlignment="1">
      <alignment horizontal="left" vertical="center" wrapText="1"/>
    </xf>
    <xf numFmtId="0" fontId="160" fillId="0" borderId="0" xfId="9" applyFont="1" applyAlignment="1">
      <alignment vertical="center"/>
    </xf>
    <xf numFmtId="0" fontId="158" fillId="0" borderId="0" xfId="9" applyFont="1" applyAlignment="1">
      <alignment horizontal="left" vertical="center" wrapText="1"/>
    </xf>
    <xf numFmtId="0" fontId="158" fillId="0" borderId="0" xfId="10" applyFont="1" applyAlignment="1">
      <alignment horizontal="center"/>
    </xf>
    <xf numFmtId="0" fontId="158" fillId="0" borderId="0" xfId="2" applyFont="1" applyAlignment="1">
      <alignment horizontal="left"/>
    </xf>
    <xf numFmtId="0" fontId="158" fillId="0" borderId="0" xfId="9" applyFont="1" applyAlignment="1">
      <alignment vertical="center"/>
    </xf>
    <xf numFmtId="0" fontId="160" fillId="0" borderId="0" xfId="2" applyFont="1" applyAlignment="1">
      <alignment horizontal="left"/>
    </xf>
    <xf numFmtId="170" fontId="160" fillId="0" borderId="0" xfId="9" applyNumberFormat="1" applyFont="1" applyAlignment="1">
      <alignment vertical="center"/>
    </xf>
    <xf numFmtId="0" fontId="54" fillId="0" borderId="0" xfId="0" applyFont="1"/>
    <xf numFmtId="0" fontId="166" fillId="0" borderId="0" xfId="9" applyFont="1" applyAlignment="1">
      <alignment vertical="center"/>
    </xf>
    <xf numFmtId="0" fontId="28" fillId="0" borderId="0" xfId="9" applyFont="1" applyAlignment="1">
      <alignment horizontal="left" vertical="center"/>
    </xf>
    <xf numFmtId="0" fontId="102" fillId="0" borderId="0" xfId="9" applyFont="1" applyAlignment="1">
      <alignment horizontal="right"/>
    </xf>
    <xf numFmtId="170" fontId="102" fillId="0" borderId="0" xfId="9" applyNumberFormat="1" applyFont="1" applyAlignment="1">
      <alignment horizontal="right"/>
    </xf>
    <xf numFmtId="0" fontId="28" fillId="0" borderId="0" xfId="9" applyFont="1" applyAlignment="1">
      <alignment vertical="top" wrapText="1"/>
    </xf>
    <xf numFmtId="0" fontId="28" fillId="0" borderId="0" xfId="9" applyFont="1" applyAlignment="1">
      <alignment horizontal="left" vertical="center" wrapText="1"/>
    </xf>
    <xf numFmtId="1" fontId="28" fillId="0" borderId="0" xfId="9" applyNumberFormat="1" applyFont="1" applyAlignment="1">
      <alignment horizontal="right"/>
    </xf>
    <xf numFmtId="1" fontId="102" fillId="0" borderId="0" xfId="9" applyNumberFormat="1" applyFont="1" applyAlignment="1">
      <alignment horizontal="right"/>
    </xf>
    <xf numFmtId="0" fontId="166" fillId="0" borderId="0" xfId="9" applyFont="1" applyAlignment="1">
      <alignment horizontal="left" vertical="center"/>
    </xf>
    <xf numFmtId="0" fontId="32" fillId="0" borderId="0" xfId="9" applyFont="1" applyAlignment="1">
      <alignment horizontal="left" vertical="center"/>
    </xf>
    <xf numFmtId="0" fontId="32" fillId="0" borderId="0" xfId="9" applyFont="1" applyAlignment="1">
      <alignment vertical="center"/>
    </xf>
    <xf numFmtId="0" fontId="28" fillId="0" borderId="0" xfId="10" applyFont="1" applyAlignment="1">
      <alignment wrapText="1"/>
    </xf>
    <xf numFmtId="0" fontId="28" fillId="0" borderId="0" xfId="10" applyFont="1"/>
    <xf numFmtId="170" fontId="28" fillId="0" borderId="0" xfId="9" applyNumberFormat="1" applyFont="1" applyAlignment="1">
      <alignment vertical="center"/>
    </xf>
    <xf numFmtId="0" fontId="36" fillId="0" borderId="0" xfId="4" applyFont="1"/>
    <xf numFmtId="172" fontId="68" fillId="0" borderId="0" xfId="11" applyNumberFormat="1" applyFont="1"/>
    <xf numFmtId="170" fontId="168" fillId="0" borderId="0" xfId="20" applyNumberFormat="1" applyFont="1" applyAlignment="1">
      <alignment horizontal="center"/>
    </xf>
    <xf numFmtId="172" fontId="50" fillId="0" borderId="0" xfId="11" applyNumberFormat="1" applyFont="1"/>
    <xf numFmtId="172" fontId="169" fillId="0" borderId="0" xfId="11" applyNumberFormat="1" applyFont="1" applyAlignment="1">
      <alignment horizontal="right"/>
    </xf>
    <xf numFmtId="172" fontId="50" fillId="0" borderId="2" xfId="11" applyNumberFormat="1" applyFont="1" applyBorder="1"/>
    <xf numFmtId="172" fontId="36" fillId="0" borderId="0" xfId="11" applyNumberFormat="1" applyFont="1"/>
    <xf numFmtId="1" fontId="33" fillId="0" borderId="0" xfId="11" applyNumberFormat="1" applyFont="1" applyAlignment="1">
      <alignment vertical="center"/>
    </xf>
    <xf numFmtId="172" fontId="28" fillId="0" borderId="0" xfId="11" applyNumberFormat="1" applyFont="1"/>
    <xf numFmtId="172" fontId="28" fillId="0" borderId="0" xfId="11" applyNumberFormat="1" applyFont="1" applyAlignment="1">
      <alignment horizontal="right"/>
    </xf>
    <xf numFmtId="170" fontId="28" fillId="0" borderId="0" xfId="20" applyNumberFormat="1" applyFont="1" applyAlignment="1">
      <alignment horizontal="right"/>
    </xf>
    <xf numFmtId="170" fontId="125" fillId="0" borderId="0" xfId="23" applyFont="1" applyAlignment="1">
      <alignment horizontal="center"/>
    </xf>
    <xf numFmtId="172" fontId="117" fillId="0" borderId="0" xfId="20" applyNumberFormat="1" applyFont="1" applyAlignment="1">
      <alignment horizontal="center"/>
    </xf>
    <xf numFmtId="172" fontId="117" fillId="2" borderId="0" xfId="20" applyNumberFormat="1" applyFont="1" applyFill="1" applyAlignment="1">
      <alignment horizontal="center"/>
    </xf>
    <xf numFmtId="0" fontId="125" fillId="0" borderId="0" xfId="20" applyFont="1" applyAlignment="1">
      <alignment horizontal="center"/>
    </xf>
    <xf numFmtId="1" fontId="117" fillId="0" borderId="0" xfId="0" applyNumberFormat="1" applyFont="1" applyAlignment="1">
      <alignment vertical="top" wrapText="1"/>
    </xf>
    <xf numFmtId="172" fontId="117" fillId="2" borderId="0" xfId="11" applyNumberFormat="1" applyFont="1" applyFill="1"/>
    <xf numFmtId="4" fontId="117" fillId="0" borderId="0" xfId="11" applyNumberFormat="1" applyFont="1"/>
    <xf numFmtId="0" fontId="125" fillId="0" borderId="0" xfId="20" applyFont="1"/>
    <xf numFmtId="0" fontId="125" fillId="2" borderId="0" xfId="20" applyFont="1" applyFill="1"/>
    <xf numFmtId="170" fontId="125" fillId="0" borderId="0" xfId="20" applyNumberFormat="1" applyFont="1" applyAlignment="1">
      <alignment horizontal="center"/>
    </xf>
    <xf numFmtId="170" fontId="125" fillId="0" borderId="0" xfId="23" applyFont="1" applyAlignment="1">
      <alignment wrapText="1"/>
    </xf>
    <xf numFmtId="172" fontId="125" fillId="2" borderId="0" xfId="11" applyNumberFormat="1" applyFont="1" applyFill="1"/>
    <xf numFmtId="170" fontId="125" fillId="0" borderId="0" xfId="23" applyFont="1"/>
    <xf numFmtId="170" fontId="125" fillId="0" borderId="0" xfId="23" applyFont="1" applyAlignment="1">
      <alignment horizontal="left"/>
    </xf>
    <xf numFmtId="1" fontId="125" fillId="0" borderId="0" xfId="0" applyNumberFormat="1" applyFont="1" applyAlignment="1">
      <alignment wrapText="1"/>
    </xf>
    <xf numFmtId="172" fontId="125" fillId="0" borderId="0" xfId="11" applyNumberFormat="1" applyFont="1" applyAlignment="1">
      <alignment horizontal="right"/>
    </xf>
    <xf numFmtId="172" fontId="125" fillId="2" borderId="0" xfId="11" applyNumberFormat="1" applyFont="1" applyFill="1" applyAlignment="1">
      <alignment horizontal="right"/>
    </xf>
    <xf numFmtId="170" fontId="125" fillId="0" borderId="0" xfId="11" applyNumberFormat="1" applyFont="1" applyAlignment="1">
      <alignment horizontal="left" wrapText="1"/>
    </xf>
    <xf numFmtId="170" fontId="125" fillId="0" borderId="0" xfId="11" applyNumberFormat="1" applyFont="1" applyAlignment="1">
      <alignment horizontal="left"/>
    </xf>
    <xf numFmtId="170" fontId="125" fillId="0" borderId="2" xfId="11" applyNumberFormat="1" applyFont="1" applyBorder="1" applyAlignment="1">
      <alignment horizontal="left" wrapText="1"/>
    </xf>
    <xf numFmtId="172" fontId="125" fillId="0" borderId="2" xfId="11" applyNumberFormat="1" applyFont="1" applyBorder="1"/>
    <xf numFmtId="172" fontId="125" fillId="2" borderId="2" xfId="11" applyNumberFormat="1" applyFont="1" applyFill="1" applyBorder="1"/>
    <xf numFmtId="3" fontId="36" fillId="0" borderId="0" xfId="11" applyNumberFormat="1" applyFont="1"/>
    <xf numFmtId="1" fontId="28" fillId="0" borderId="0" xfId="11" applyNumberFormat="1" applyFont="1" applyAlignment="1">
      <alignment horizontal="right"/>
    </xf>
    <xf numFmtId="1" fontId="36" fillId="0" borderId="0" xfId="11" applyNumberFormat="1" applyFont="1"/>
    <xf numFmtId="1" fontId="30" fillId="0" borderId="0" xfId="11" applyNumberFormat="1" applyFont="1" applyAlignment="1">
      <alignment horizontal="right"/>
    </xf>
    <xf numFmtId="0" fontId="117" fillId="0" borderId="0" xfId="11" applyFont="1" applyAlignment="1">
      <alignment horizontal="center" vertical="center" wrapText="1"/>
    </xf>
    <xf numFmtId="1" fontId="117" fillId="0" borderId="0" xfId="0" applyNumberFormat="1" applyFont="1" applyAlignment="1">
      <alignment horizontal="left" wrapText="1"/>
    </xf>
    <xf numFmtId="3" fontId="117" fillId="0" borderId="0" xfId="11" applyNumberFormat="1" applyFont="1"/>
    <xf numFmtId="3" fontId="117" fillId="2" borderId="0" xfId="11" applyNumberFormat="1" applyFont="1" applyFill="1"/>
    <xf numFmtId="170" fontId="170" fillId="0" borderId="0" xfId="23" applyFont="1" applyAlignment="1">
      <alignment horizontal="left"/>
    </xf>
    <xf numFmtId="3" fontId="125" fillId="2" borderId="0" xfId="11" applyNumberFormat="1" applyFont="1" applyFill="1"/>
    <xf numFmtId="1" fontId="125" fillId="0" borderId="0" xfId="0" applyNumberFormat="1" applyFont="1" applyAlignment="1">
      <alignment horizontal="left" wrapText="1"/>
    </xf>
    <xf numFmtId="3" fontId="125" fillId="0" borderId="0" xfId="11" applyNumberFormat="1" applyFont="1" applyAlignment="1">
      <alignment horizontal="right"/>
    </xf>
    <xf numFmtId="1" fontId="125" fillId="0" borderId="0" xfId="11" applyNumberFormat="1" applyFont="1" applyAlignment="1">
      <alignment horizontal="right"/>
    </xf>
    <xf numFmtId="1" fontId="125" fillId="2" borderId="0" xfId="11" applyNumberFormat="1" applyFont="1" applyFill="1" applyAlignment="1">
      <alignment horizontal="right"/>
    </xf>
    <xf numFmtId="0" fontId="117" fillId="0" borderId="0" xfId="12" applyFont="1" applyAlignment="1">
      <alignment vertical="center"/>
    </xf>
    <xf numFmtId="1" fontId="117" fillId="0" borderId="0" xfId="11" applyNumberFormat="1" applyFont="1"/>
    <xf numFmtId="1" fontId="117" fillId="2" borderId="0" xfId="11" applyNumberFormat="1" applyFont="1" applyFill="1"/>
    <xf numFmtId="0" fontId="171" fillId="0" borderId="0" xfId="11" applyFont="1" applyAlignment="1">
      <alignment horizontal="left" vertical="center"/>
    </xf>
    <xf numFmtId="0" fontId="125" fillId="2" borderId="0" xfId="11" applyFont="1" applyFill="1"/>
    <xf numFmtId="0" fontId="125" fillId="0" borderId="0" xfId="11" applyFont="1" applyAlignment="1">
      <alignment horizontal="left" indent="1"/>
    </xf>
    <xf numFmtId="1" fontId="32" fillId="0" borderId="0" xfId="0" applyNumberFormat="1" applyFont="1" applyAlignment="1">
      <alignment horizontal="right"/>
    </xf>
    <xf numFmtId="3" fontId="28" fillId="0" borderId="0" xfId="0" applyNumberFormat="1" applyFont="1" applyAlignment="1">
      <alignment horizontal="right"/>
    </xf>
    <xf numFmtId="3" fontId="28" fillId="0" borderId="0" xfId="11" applyNumberFormat="1" applyFont="1" applyAlignment="1">
      <alignment horizontal="right"/>
    </xf>
    <xf numFmtId="0" fontId="27" fillId="0" borderId="0" xfId="11" applyFont="1"/>
    <xf numFmtId="1" fontId="27" fillId="0" borderId="0" xfId="0" applyNumberFormat="1" applyFont="1" applyAlignment="1">
      <alignment horizontal="right"/>
    </xf>
    <xf numFmtId="0" fontId="117" fillId="0" borderId="0" xfId="11" applyFont="1" applyAlignment="1">
      <alignment horizontal="left" vertical="center" wrapText="1"/>
    </xf>
    <xf numFmtId="1" fontId="117" fillId="0" borderId="0" xfId="0" applyNumberFormat="1" applyFont="1" applyAlignment="1">
      <alignment horizontal="right"/>
    </xf>
    <xf numFmtId="1" fontId="117" fillId="2" borderId="0" xfId="0" applyNumberFormat="1" applyFont="1" applyFill="1" applyAlignment="1">
      <alignment horizontal="right"/>
    </xf>
    <xf numFmtId="0" fontId="125" fillId="0" borderId="0" xfId="20" applyFont="1" applyAlignment="1">
      <alignment horizontal="left"/>
    </xf>
    <xf numFmtId="0" fontId="125" fillId="2" borderId="0" xfId="11" applyFont="1" applyFill="1" applyAlignment="1">
      <alignment horizontal="right"/>
    </xf>
    <xf numFmtId="3" fontId="125" fillId="0" borderId="0" xfId="0" applyNumberFormat="1" applyFont="1" applyAlignment="1">
      <alignment horizontal="right"/>
    </xf>
    <xf numFmtId="3" fontId="125" fillId="2" borderId="0" xfId="0" applyNumberFormat="1" applyFont="1" applyFill="1" applyAlignment="1">
      <alignment horizontal="right"/>
    </xf>
    <xf numFmtId="3" fontId="125" fillId="2" borderId="0" xfId="11" applyNumberFormat="1" applyFont="1" applyFill="1" applyAlignment="1">
      <alignment horizontal="right"/>
    </xf>
    <xf numFmtId="1" fontId="125" fillId="0" borderId="0" xfId="0" applyNumberFormat="1" applyFont="1" applyAlignment="1">
      <alignment horizontal="right"/>
    </xf>
    <xf numFmtId="1" fontId="125" fillId="2" borderId="0" xfId="0" applyNumberFormat="1" applyFont="1" applyFill="1" applyAlignment="1">
      <alignment horizontal="right"/>
    </xf>
    <xf numFmtId="172" fontId="36" fillId="0" borderId="0" xfId="11" applyNumberFormat="1" applyFont="1" applyAlignment="1">
      <alignment horizontal="right"/>
    </xf>
    <xf numFmtId="172" fontId="28" fillId="0" borderId="0" xfId="20" applyNumberFormat="1" applyFont="1" applyAlignment="1">
      <alignment horizontal="right" wrapText="1"/>
    </xf>
    <xf numFmtId="0" fontId="58" fillId="0" borderId="0" xfId="20" applyFont="1"/>
    <xf numFmtId="0" fontId="28" fillId="0" borderId="0" xfId="20" applyFont="1" applyAlignment="1">
      <alignment horizontal="right" wrapText="1"/>
    </xf>
    <xf numFmtId="172" fontId="50" fillId="0" borderId="0" xfId="20" applyNumberFormat="1" applyFont="1"/>
    <xf numFmtId="0" fontId="117" fillId="0" borderId="0" xfId="20" applyFont="1" applyAlignment="1">
      <alignment horizontal="right" vertical="center"/>
    </xf>
    <xf numFmtId="0" fontId="117" fillId="2" borderId="0" xfId="20" applyFont="1" applyFill="1" applyAlignment="1">
      <alignment horizontal="right" vertical="center"/>
    </xf>
    <xf numFmtId="0" fontId="125" fillId="0" borderId="0" xfId="20" applyFont="1" applyAlignment="1">
      <alignment horizontal="right" wrapText="1"/>
    </xf>
    <xf numFmtId="0" fontId="125" fillId="2" borderId="0" xfId="20" applyFont="1" applyFill="1" applyAlignment="1">
      <alignment horizontal="right" wrapText="1"/>
    </xf>
    <xf numFmtId="170" fontId="170" fillId="0" borderId="0" xfId="23" applyFont="1" applyAlignment="1">
      <alignment horizontal="left" wrapText="1"/>
    </xf>
    <xf numFmtId="0" fontId="125" fillId="0" borderId="0" xfId="20" applyFont="1" applyAlignment="1">
      <alignment wrapText="1"/>
    </xf>
    <xf numFmtId="1" fontId="117" fillId="0" borderId="0" xfId="0" applyNumberFormat="1" applyFont="1" applyAlignment="1">
      <alignment horizontal="left" vertical="top" wrapText="1"/>
    </xf>
    <xf numFmtId="1" fontId="125" fillId="0" borderId="0" xfId="0" applyNumberFormat="1" applyFont="1" applyAlignment="1">
      <alignment vertical="top" wrapText="1"/>
    </xf>
    <xf numFmtId="170" fontId="125" fillId="0" borderId="0" xfId="11" applyNumberFormat="1" applyFont="1" applyAlignment="1">
      <alignment wrapText="1"/>
    </xf>
    <xf numFmtId="170" fontId="125" fillId="0" borderId="0" xfId="11" applyNumberFormat="1" applyFont="1"/>
    <xf numFmtId="0" fontId="125" fillId="0" borderId="0" xfId="11" applyFont="1" applyAlignment="1">
      <alignment horizontal="left"/>
    </xf>
    <xf numFmtId="172" fontId="125" fillId="0" borderId="0" xfId="20" applyNumberFormat="1" applyFont="1"/>
    <xf numFmtId="172" fontId="125" fillId="2" borderId="0" xfId="20" applyNumberFormat="1" applyFont="1" applyFill="1"/>
    <xf numFmtId="170" fontId="129" fillId="0" borderId="0" xfId="23" applyFont="1" applyAlignment="1">
      <alignment horizontal="right" vertical="center" wrapText="1"/>
    </xf>
    <xf numFmtId="170" fontId="46" fillId="0" borderId="0" xfId="11" applyNumberFormat="1" applyFont="1" applyAlignment="1">
      <alignment vertical="center"/>
    </xf>
    <xf numFmtId="0" fontId="28" fillId="0" borderId="0" xfId="11" applyFont="1" applyAlignment="1">
      <alignment horizontal="right" vertical="center"/>
    </xf>
    <xf numFmtId="170" fontId="28" fillId="0" borderId="0" xfId="11" applyNumberFormat="1" applyFont="1" applyAlignment="1">
      <alignment horizontal="right"/>
    </xf>
    <xf numFmtId="170" fontId="36" fillId="0" borderId="0" xfId="11" applyNumberFormat="1" applyFont="1"/>
    <xf numFmtId="170" fontId="28" fillId="0" borderId="0" xfId="11" applyNumberFormat="1" applyFont="1"/>
    <xf numFmtId="170" fontId="28" fillId="0" borderId="0" xfId="11" applyNumberFormat="1" applyFont="1" applyAlignment="1">
      <alignment horizontal="right" vertical="center" wrapText="1"/>
    </xf>
    <xf numFmtId="0" fontId="36" fillId="0" borderId="0" xfId="11" applyFont="1"/>
    <xf numFmtId="170" fontId="36" fillId="0" borderId="0" xfId="11" applyNumberFormat="1" applyFont="1" applyAlignment="1">
      <alignment horizontal="right"/>
    </xf>
    <xf numFmtId="170" fontId="28" fillId="0" borderId="0" xfId="24" applyNumberFormat="1" applyFont="1" applyAlignment="1">
      <alignment horizontal="right"/>
    </xf>
    <xf numFmtId="170" fontId="155" fillId="0" borderId="0" xfId="40" applyNumberFormat="1" applyFont="1"/>
    <xf numFmtId="0" fontId="69" fillId="0" borderId="0" xfId="40" applyFont="1" applyAlignment="1">
      <alignment horizontal="right"/>
    </xf>
    <xf numFmtId="0" fontId="46" fillId="0" borderId="0" xfId="11" applyFont="1" applyAlignment="1">
      <alignment horizontal="right" vertical="center"/>
    </xf>
    <xf numFmtId="0" fontId="46" fillId="2" borderId="0" xfId="11" applyFont="1" applyFill="1"/>
    <xf numFmtId="0" fontId="30" fillId="2" borderId="0" xfId="11" applyFont="1" applyFill="1"/>
    <xf numFmtId="0" fontId="30" fillId="2" borderId="0" xfId="11" applyFont="1" applyFill="1" applyAlignment="1">
      <alignment horizontal="right"/>
    </xf>
    <xf numFmtId="170" fontId="42" fillId="0" borderId="0" xfId="0" applyNumberFormat="1" applyFont="1"/>
    <xf numFmtId="1" fontId="33" fillId="0" borderId="0" xfId="11" applyNumberFormat="1" applyFont="1" applyAlignment="1">
      <alignment horizontal="right" wrapText="1"/>
    </xf>
    <xf numFmtId="0" fontId="42" fillId="0" borderId="0" xfId="19" applyFont="1" applyAlignment="1">
      <alignment wrapText="1"/>
    </xf>
    <xf numFmtId="0" fontId="172" fillId="0" borderId="0" xfId="19" applyFont="1" applyAlignment="1">
      <alignment wrapText="1"/>
    </xf>
    <xf numFmtId="170" fontId="173" fillId="0" borderId="0" xfId="0" applyNumberFormat="1" applyFont="1"/>
    <xf numFmtId="0" fontId="174" fillId="0" borderId="0" xfId="0" applyFont="1" applyAlignment="1">
      <alignment horizontal="right" wrapText="1"/>
    </xf>
    <xf numFmtId="0" fontId="36" fillId="0" borderId="0" xfId="4" applyFont="1" applyAlignment="1">
      <alignment horizontal="right"/>
    </xf>
    <xf numFmtId="0" fontId="27" fillId="0" borderId="0" xfId="4" applyFont="1" applyAlignment="1">
      <alignment horizontal="right"/>
    </xf>
    <xf numFmtId="170" fontId="36" fillId="0" borderId="0" xfId="4" applyNumberFormat="1" applyFont="1" applyAlignment="1">
      <alignment horizontal="right"/>
    </xf>
    <xf numFmtId="170" fontId="46" fillId="0" borderId="0" xfId="4" applyNumberFormat="1" applyFont="1" applyAlignment="1">
      <alignment horizontal="right"/>
    </xf>
    <xf numFmtId="0" fontId="30" fillId="0" borderId="2" xfId="41" applyFont="1" applyBorder="1" applyAlignment="1">
      <alignment horizontal="right"/>
    </xf>
    <xf numFmtId="170" fontId="36" fillId="0" borderId="0" xfId="40" applyNumberFormat="1" applyFont="1"/>
    <xf numFmtId="0" fontId="28" fillId="0" borderId="0" xfId="40" applyFont="1" applyAlignment="1">
      <alignment horizontal="right"/>
    </xf>
    <xf numFmtId="0" fontId="36" fillId="0" borderId="0" xfId="40" applyFont="1"/>
    <xf numFmtId="170" fontId="28" fillId="0" borderId="0" xfId="40" applyNumberFormat="1" applyFont="1" applyAlignment="1">
      <alignment horizontal="right"/>
    </xf>
    <xf numFmtId="0" fontId="42" fillId="0" borderId="0" xfId="11" applyFont="1" applyAlignment="1">
      <alignment horizontal="left" wrapText="1"/>
    </xf>
    <xf numFmtId="0" fontId="35" fillId="0" borderId="0" xfId="11" applyFont="1" applyAlignment="1">
      <alignment wrapText="1"/>
    </xf>
    <xf numFmtId="0" fontId="42" fillId="0" borderId="0" xfId="11" applyFont="1" applyAlignment="1">
      <alignment wrapText="1"/>
    </xf>
    <xf numFmtId="0" fontId="46" fillId="0" borderId="0" xfId="11" applyFont="1" applyAlignment="1">
      <alignment horizontal="left" wrapText="1"/>
    </xf>
    <xf numFmtId="0" fontId="46" fillId="0" borderId="0" xfId="40" applyFont="1" applyAlignment="1">
      <alignment horizontal="right"/>
    </xf>
    <xf numFmtId="0" fontId="36" fillId="0" borderId="0" xfId="1" applyFont="1"/>
    <xf numFmtId="3" fontId="27" fillId="0" borderId="0" xfId="11" applyNumberFormat="1" applyFont="1"/>
    <xf numFmtId="3" fontId="32" fillId="2" borderId="0" xfId="33" applyNumberFormat="1" applyFont="1" applyFill="1" applyAlignment="1">
      <alignment vertical="center" wrapText="1"/>
    </xf>
    <xf numFmtId="3" fontId="109" fillId="0" borderId="0" xfId="33" applyNumberFormat="1" applyFont="1" applyAlignment="1">
      <alignment vertical="center" wrapText="1"/>
    </xf>
    <xf numFmtId="0" fontId="27" fillId="0" borderId="0" xfId="11" applyFont="1" applyAlignment="1">
      <alignment horizontal="right"/>
    </xf>
    <xf numFmtId="0" fontId="36" fillId="0" borderId="0" xfId="11" applyFont="1" applyAlignment="1">
      <alignment horizontal="right"/>
    </xf>
    <xf numFmtId="0" fontId="156" fillId="0" borderId="0" xfId="11" applyFont="1" applyAlignment="1">
      <alignment horizontal="right"/>
    </xf>
    <xf numFmtId="0" fontId="40" fillId="0" borderId="0" xfId="11" applyFont="1" applyAlignment="1">
      <alignment horizontal="right"/>
    </xf>
    <xf numFmtId="0" fontId="41" fillId="0" borderId="0" xfId="1" applyFont="1" applyAlignment="1">
      <alignment horizontal="right"/>
    </xf>
    <xf numFmtId="3" fontId="159" fillId="0" borderId="0" xfId="98" applyNumberFormat="1" applyFont="1" applyAlignment="1">
      <alignment horizontal="right"/>
    </xf>
    <xf numFmtId="3" fontId="116" fillId="0" borderId="0" xfId="98" applyNumberFormat="1" applyFont="1" applyAlignment="1">
      <alignment horizontal="right"/>
    </xf>
    <xf numFmtId="3" fontId="115" fillId="0" borderId="0" xfId="11" applyNumberFormat="1" applyFont="1"/>
    <xf numFmtId="3" fontId="109" fillId="0" borderId="0" xfId="11" applyNumberFormat="1" applyFont="1"/>
    <xf numFmtId="3" fontId="114" fillId="0" borderId="0" xfId="33" applyNumberFormat="1" applyFont="1" applyAlignment="1">
      <alignment vertical="center" wrapText="1"/>
    </xf>
    <xf numFmtId="172" fontId="159" fillId="0" borderId="0" xfId="0" applyNumberFormat="1" applyFont="1"/>
    <xf numFmtId="0" fontId="102" fillId="0" borderId="0" xfId="11" applyFont="1"/>
    <xf numFmtId="3" fontId="28" fillId="0" borderId="0" xfId="1" applyNumberFormat="1" applyFont="1"/>
    <xf numFmtId="0" fontId="102" fillId="0" borderId="0" xfId="11" applyFont="1" applyAlignment="1">
      <alignment horizontal="right"/>
    </xf>
    <xf numFmtId="0" fontId="93" fillId="0" borderId="0" xfId="1" applyFont="1" applyAlignment="1">
      <alignment horizontal="left" indent="3"/>
    </xf>
    <xf numFmtId="3" fontId="93" fillId="0" borderId="0" xfId="11" applyNumberFormat="1" applyFont="1" applyAlignment="1">
      <alignment horizontal="right"/>
    </xf>
    <xf numFmtId="0" fontId="93" fillId="0" borderId="0" xfId="11" applyFont="1"/>
    <xf numFmtId="0" fontId="93" fillId="0" borderId="0" xfId="11" applyFont="1" applyAlignment="1">
      <alignment horizontal="right"/>
    </xf>
    <xf numFmtId="0" fontId="33" fillId="0" borderId="0" xfId="9" applyFont="1"/>
    <xf numFmtId="0" fontId="28" fillId="0" borderId="2" xfId="4" applyFont="1" applyBorder="1"/>
    <xf numFmtId="0" fontId="0" fillId="0" borderId="0" xfId="0" applyAlignment="1">
      <alignment horizontal="right" wrapText="1"/>
    </xf>
    <xf numFmtId="0" fontId="36" fillId="0" borderId="0" xfId="0" applyFont="1" applyAlignment="1">
      <alignment horizontal="right" wrapText="1"/>
    </xf>
    <xf numFmtId="0" fontId="28" fillId="0" borderId="12" xfId="0" applyFont="1" applyBorder="1"/>
    <xf numFmtId="168" fontId="32" fillId="0" borderId="12" xfId="3" applyFont="1" applyBorder="1" applyAlignment="1">
      <alignment horizontal="center" vertical="center" wrapText="1"/>
    </xf>
    <xf numFmtId="0" fontId="36" fillId="0" borderId="12" xfId="0" applyFont="1" applyBorder="1" applyAlignment="1">
      <alignment horizontal="center" wrapText="1"/>
    </xf>
    <xf numFmtId="168" fontId="32" fillId="0" borderId="0" xfId="3" applyFont="1" applyBorder="1" applyAlignment="1">
      <alignment horizontal="center" vertical="center" wrapText="1"/>
    </xf>
    <xf numFmtId="168" fontId="32" fillId="0" borderId="0" xfId="3" applyFont="1" applyBorder="1" applyAlignment="1">
      <alignment horizontal="left" wrapText="1"/>
    </xf>
    <xf numFmtId="168" fontId="28" fillId="0" borderId="0" xfId="3" applyFont="1" applyBorder="1" applyAlignment="1">
      <alignment wrapText="1"/>
    </xf>
    <xf numFmtId="168" fontId="28" fillId="0" borderId="0" xfId="3" applyFont="1" applyBorder="1" applyAlignment="1">
      <alignment horizontal="left" wrapText="1"/>
    </xf>
    <xf numFmtId="0" fontId="28" fillId="0" borderId="0" xfId="2" applyFont="1" applyAlignment="1">
      <alignment vertical="center"/>
    </xf>
    <xf numFmtId="172" fontId="28" fillId="0" borderId="0" xfId="2" applyNumberFormat="1" applyFont="1"/>
    <xf numFmtId="0" fontId="109" fillId="0" borderId="0" xfId="9" applyFont="1" applyAlignment="1">
      <alignment horizontal="right"/>
    </xf>
    <xf numFmtId="0" fontId="32" fillId="0" borderId="0" xfId="2" applyFont="1" applyAlignment="1">
      <alignment vertical="center"/>
    </xf>
    <xf numFmtId="172" fontId="28" fillId="0" borderId="0" xfId="2" applyNumberFormat="1" applyFont="1" applyAlignment="1">
      <alignment horizontal="right"/>
    </xf>
    <xf numFmtId="0" fontId="28" fillId="0" borderId="0" xfId="2" applyFont="1" applyAlignment="1">
      <alignment wrapText="1"/>
    </xf>
    <xf numFmtId="0" fontId="28" fillId="0" borderId="0" xfId="2" applyFont="1" applyAlignment="1">
      <alignment horizontal="left" wrapText="1"/>
    </xf>
    <xf numFmtId="0" fontId="28" fillId="0" borderId="0" xfId="4" applyFont="1" applyAlignment="1">
      <alignment horizontal="left" wrapText="1" indent="1"/>
    </xf>
    <xf numFmtId="172" fontId="28" fillId="0" borderId="0" xfId="4" applyNumberFormat="1" applyFont="1"/>
    <xf numFmtId="170" fontId="27" fillId="0" borderId="0" xfId="11" applyNumberFormat="1" applyFont="1" applyAlignment="1">
      <alignment vertical="center"/>
    </xf>
    <xf numFmtId="168" fontId="28" fillId="0" borderId="0" xfId="3" applyFont="1" applyBorder="1" applyAlignment="1"/>
    <xf numFmtId="168" fontId="28" fillId="0" borderId="0" xfId="3" applyFont="1" applyBorder="1" applyAlignment="1">
      <alignment horizontal="left"/>
    </xf>
    <xf numFmtId="0" fontId="27" fillId="0" borderId="0" xfId="119" applyAlignment="1">
      <alignment horizontal="left" vertical="center"/>
    </xf>
    <xf numFmtId="3" fontId="27" fillId="0" borderId="2" xfId="2" applyNumberFormat="1" applyFont="1" applyBorder="1" applyAlignment="1">
      <alignment horizontal="left" vertical="center"/>
    </xf>
    <xf numFmtId="49" fontId="27" fillId="0" borderId="0" xfId="2" applyNumberFormat="1" applyFont="1" applyAlignment="1">
      <alignment horizontal="left" vertical="center"/>
    </xf>
    <xf numFmtId="0" fontId="28" fillId="0" borderId="0" xfId="4" applyFont="1" applyAlignment="1">
      <alignment vertical="center"/>
    </xf>
    <xf numFmtId="0" fontId="36" fillId="0" borderId="0" xfId="4" applyFont="1" applyAlignment="1">
      <alignment horizontal="left"/>
    </xf>
    <xf numFmtId="0" fontId="28" fillId="0" borderId="0" xfId="4" applyFont="1" applyAlignment="1">
      <alignment horizontal="left" wrapText="1"/>
    </xf>
    <xf numFmtId="3" fontId="50" fillId="0" borderId="0" xfId="120" applyNumberFormat="1" applyFont="1" applyAlignment="1">
      <alignment horizontal="left" wrapText="1" shrinkToFit="1"/>
    </xf>
    <xf numFmtId="3" fontId="50" fillId="0" borderId="0" xfId="120" applyNumberFormat="1" applyFont="1" applyAlignment="1">
      <alignment horizontal="left" wrapText="1"/>
    </xf>
    <xf numFmtId="0" fontId="32" fillId="0" borderId="0" xfId="4" applyFont="1" applyAlignment="1">
      <alignment vertical="center" wrapText="1"/>
    </xf>
    <xf numFmtId="3" fontId="50" fillId="0" borderId="0" xfId="120" applyNumberFormat="1" applyFont="1" applyAlignment="1">
      <alignment wrapText="1"/>
    </xf>
    <xf numFmtId="3" fontId="50" fillId="0" borderId="0" xfId="120" applyNumberFormat="1" applyFont="1"/>
    <xf numFmtId="1" fontId="28" fillId="0" borderId="0" xfId="120" applyNumberFormat="1" applyFont="1"/>
    <xf numFmtId="168" fontId="32" fillId="0" borderId="0" xfId="3" applyFont="1" applyBorder="1" applyAlignment="1">
      <alignment horizontal="center" wrapText="1"/>
    </xf>
    <xf numFmtId="172" fontId="28" fillId="0" borderId="0" xfId="4" applyNumberFormat="1" applyFont="1" applyAlignment="1">
      <alignment horizontal="right"/>
    </xf>
    <xf numFmtId="0" fontId="28" fillId="0" borderId="0" xfId="2" applyFont="1" applyAlignment="1">
      <alignment horizontal="center" wrapText="1"/>
    </xf>
    <xf numFmtId="3" fontId="50" fillId="0" borderId="0" xfId="120" applyNumberFormat="1" applyFont="1" applyAlignment="1">
      <alignment horizontal="left"/>
    </xf>
    <xf numFmtId="0" fontId="28" fillId="0" borderId="0" xfId="2" applyFont="1" applyAlignment="1">
      <alignment horizontal="left"/>
    </xf>
    <xf numFmtId="0" fontId="68" fillId="0" borderId="0" xfId="0" applyFont="1" applyAlignment="1" applyProtection="1">
      <alignment horizontal="left"/>
      <protection locked="0"/>
    </xf>
    <xf numFmtId="0" fontId="36" fillId="0" borderId="0" xfId="9" applyFont="1"/>
    <xf numFmtId="0" fontId="176" fillId="0" borderId="0" xfId="0" applyFont="1" applyAlignment="1" applyProtection="1">
      <alignment horizontal="left" wrapText="1"/>
      <protection locked="0"/>
    </xf>
    <xf numFmtId="170" fontId="32" fillId="0" borderId="0" xfId="9" applyNumberFormat="1" applyFont="1" applyAlignment="1">
      <alignment horizontal="right"/>
    </xf>
    <xf numFmtId="170" fontId="130" fillId="0" borderId="0" xfId="9" applyNumberFormat="1" applyFont="1" applyAlignment="1">
      <alignment horizontal="right"/>
    </xf>
    <xf numFmtId="0" fontId="50" fillId="0" borderId="0" xfId="0" applyFont="1" applyAlignment="1" applyProtection="1">
      <alignment horizontal="left" wrapText="1"/>
      <protection locked="0"/>
    </xf>
    <xf numFmtId="0" fontId="28" fillId="0" borderId="0" xfId="9" applyFont="1" applyAlignment="1">
      <alignment horizontal="right" vertical="center"/>
    </xf>
    <xf numFmtId="170" fontId="32" fillId="0" borderId="0" xfId="9" applyNumberFormat="1" applyFont="1"/>
    <xf numFmtId="0" fontId="32" fillId="0" borderId="0" xfId="9" applyFont="1"/>
    <xf numFmtId="0" fontId="32" fillId="0" borderId="0" xfId="10" applyFont="1" applyAlignment="1">
      <alignment horizontal="center"/>
    </xf>
    <xf numFmtId="0" fontId="166" fillId="0" borderId="0" xfId="2" applyFont="1"/>
    <xf numFmtId="0" fontId="50" fillId="0" borderId="0" xfId="0" applyFont="1" applyAlignment="1" applyProtection="1">
      <alignment horizontal="left"/>
      <protection locked="0"/>
    </xf>
    <xf numFmtId="0" fontId="32" fillId="0" borderId="0" xfId="4" applyFont="1" applyAlignment="1">
      <alignment horizontal="center" vertical="center"/>
    </xf>
    <xf numFmtId="3" fontId="28" fillId="0" borderId="0" xfId="4" applyNumberFormat="1" applyFont="1" applyAlignment="1">
      <alignment horizontal="right" wrapText="1"/>
    </xf>
    <xf numFmtId="0" fontId="28" fillId="0" borderId="0" xfId="4" applyFont="1" applyAlignment="1">
      <alignment horizontal="right" wrapText="1"/>
    </xf>
    <xf numFmtId="0" fontId="28" fillId="0" borderId="0" xfId="4" applyFont="1" applyAlignment="1">
      <alignment horizontal="left" vertical="center" indent="1"/>
    </xf>
    <xf numFmtId="0" fontId="28" fillId="0" borderId="0" xfId="4" applyFont="1" applyAlignment="1">
      <alignment horizontal="left" vertical="center" wrapText="1" indent="1"/>
    </xf>
    <xf numFmtId="0" fontId="28" fillId="0" borderId="0" xfId="4" applyFont="1" applyAlignment="1">
      <alignment vertical="center" wrapText="1"/>
    </xf>
    <xf numFmtId="49" fontId="28" fillId="0" borderId="0" xfId="2" applyNumberFormat="1" applyFont="1" applyAlignment="1">
      <alignment horizontal="left" vertical="center" wrapText="1" indent="1"/>
    </xf>
    <xf numFmtId="49" fontId="28" fillId="0" borderId="0" xfId="2" applyNumberFormat="1" applyFont="1" applyAlignment="1">
      <alignment horizontal="left" wrapText="1" indent="1"/>
    </xf>
    <xf numFmtId="0" fontId="32" fillId="0" borderId="0" xfId="4" applyFont="1" applyAlignment="1">
      <alignment horizontal="left" vertical="center"/>
    </xf>
    <xf numFmtId="175" fontId="28" fillId="0" borderId="0" xfId="4" applyNumberFormat="1" applyFont="1"/>
    <xf numFmtId="174" fontId="28" fillId="0" borderId="0" xfId="4" applyNumberFormat="1" applyFont="1"/>
    <xf numFmtId="0" fontId="28" fillId="0" borderId="0" xfId="0" applyFont="1" applyAlignment="1">
      <alignment horizontal="right"/>
    </xf>
    <xf numFmtId="0" fontId="36" fillId="0" borderId="0" xfId="4" applyFont="1" applyAlignment="1">
      <alignment vertical="center"/>
    </xf>
    <xf numFmtId="0" fontId="156" fillId="0" borderId="0" xfId="4" applyFont="1"/>
    <xf numFmtId="0" fontId="28" fillId="0" borderId="0" xfId="2" applyFont="1" applyAlignment="1">
      <alignment horizontal="left" indent="1"/>
    </xf>
    <xf numFmtId="170" fontId="36" fillId="0" borderId="0" xfId="4" applyNumberFormat="1" applyFont="1"/>
    <xf numFmtId="170" fontId="27" fillId="0" borderId="0" xfId="4" applyNumberFormat="1" applyFont="1"/>
    <xf numFmtId="0" fontId="32" fillId="0" borderId="0" xfId="4" applyFont="1" applyAlignment="1">
      <alignment vertical="center"/>
    </xf>
    <xf numFmtId="170" fontId="27" fillId="0" borderId="0" xfId="4" quotePrefix="1" applyNumberFormat="1" applyFont="1" applyAlignment="1">
      <alignment horizontal="right"/>
    </xf>
    <xf numFmtId="0" fontId="32" fillId="0" borderId="0" xfId="2" applyFont="1" applyAlignment="1">
      <alignment horizontal="left"/>
    </xf>
    <xf numFmtId="174" fontId="36" fillId="0" borderId="0" xfId="4" applyNumberFormat="1" applyFont="1"/>
    <xf numFmtId="170" fontId="156" fillId="0" borderId="0" xfId="4" applyNumberFormat="1" applyFont="1"/>
    <xf numFmtId="174" fontId="27" fillId="0" borderId="0" xfId="4" applyNumberFormat="1" applyFont="1"/>
    <xf numFmtId="2" fontId="27" fillId="0" borderId="0" xfId="4" applyNumberFormat="1" applyFont="1"/>
    <xf numFmtId="0" fontId="28" fillId="0" borderId="0" xfId="4" applyFont="1" applyAlignment="1">
      <alignment horizontal="center"/>
    </xf>
    <xf numFmtId="0" fontId="178" fillId="0" borderId="0" xfId="0" applyFont="1" applyAlignment="1">
      <alignment horizontal="right" wrapText="1"/>
    </xf>
    <xf numFmtId="170" fontId="32" fillId="0" borderId="0" xfId="4" applyNumberFormat="1" applyFont="1"/>
    <xf numFmtId="1" fontId="32" fillId="0" borderId="0" xfId="4" applyNumberFormat="1" applyFont="1"/>
    <xf numFmtId="0" fontId="32" fillId="0" borderId="0" xfId="4" applyFont="1"/>
    <xf numFmtId="170" fontId="111" fillId="0" borderId="0" xfId="4" applyNumberFormat="1" applyFont="1"/>
    <xf numFmtId="170" fontId="28" fillId="0" borderId="0" xfId="4" quotePrefix="1" applyNumberFormat="1" applyFont="1" applyAlignment="1">
      <alignment horizontal="right"/>
    </xf>
    <xf numFmtId="0" fontId="28" fillId="0" borderId="2" xfId="4" applyFont="1" applyBorder="1" applyAlignment="1">
      <alignment vertical="center"/>
    </xf>
    <xf numFmtId="0" fontId="28" fillId="0" borderId="2" xfId="2" applyFont="1" applyBorder="1" applyAlignment="1">
      <alignment wrapText="1"/>
    </xf>
    <xf numFmtId="0" fontId="28" fillId="0" borderId="2" xfId="2" applyFont="1" applyBorder="1" applyAlignment="1">
      <alignment horizontal="left" wrapText="1"/>
    </xf>
    <xf numFmtId="172" fontId="28" fillId="0" borderId="2" xfId="2" applyNumberFormat="1" applyFont="1" applyBorder="1"/>
    <xf numFmtId="0" fontId="27" fillId="0" borderId="2" xfId="0" applyFont="1" applyBorder="1"/>
    <xf numFmtId="168" fontId="32" fillId="0" borderId="12" xfId="3" applyFont="1" applyBorder="1" applyAlignment="1">
      <alignment horizontal="center" wrapText="1"/>
    </xf>
    <xf numFmtId="0" fontId="32" fillId="0" borderId="12" xfId="2" applyFont="1" applyBorder="1" applyAlignment="1">
      <alignment horizontal="right" vertical="center"/>
    </xf>
    <xf numFmtId="172" fontId="28" fillId="0" borderId="2" xfId="4" applyNumberFormat="1" applyFont="1" applyBorder="1"/>
    <xf numFmtId="172" fontId="32" fillId="0" borderId="0" xfId="4" applyNumberFormat="1" applyFont="1" applyAlignment="1">
      <alignment horizontal="right"/>
    </xf>
    <xf numFmtId="168" fontId="32" fillId="0" borderId="0" xfId="3" applyFont="1" applyBorder="1" applyAlignment="1">
      <alignment wrapText="1"/>
    </xf>
    <xf numFmtId="0" fontId="27" fillId="0" borderId="2" xfId="4" applyFont="1" applyBorder="1" applyAlignment="1">
      <alignment horizontal="right"/>
    </xf>
    <xf numFmtId="0" fontId="28" fillId="0" borderId="2" xfId="9" applyFont="1" applyBorder="1"/>
    <xf numFmtId="0" fontId="160" fillId="0" borderId="2" xfId="9" applyFont="1" applyBorder="1" applyAlignment="1">
      <alignment horizontal="center" vertical="center" wrapText="1"/>
    </xf>
    <xf numFmtId="0" fontId="158" fillId="0" borderId="2" xfId="9" applyFont="1" applyBorder="1" applyAlignment="1">
      <alignment horizontal="right" vertical="center"/>
    </xf>
    <xf numFmtId="0" fontId="160" fillId="0" borderId="2" xfId="0" applyFont="1" applyBorder="1" applyAlignment="1" applyProtection="1">
      <alignment horizontal="left" wrapText="1"/>
      <protection locked="0"/>
    </xf>
    <xf numFmtId="0" fontId="160" fillId="0" borderId="2" xfId="9" applyFont="1" applyBorder="1" applyAlignment="1">
      <alignment horizontal="right"/>
    </xf>
    <xf numFmtId="0" fontId="160" fillId="0" borderId="2" xfId="9" applyFont="1" applyBorder="1" applyAlignment="1">
      <alignment horizontal="right" vertical="center"/>
    </xf>
    <xf numFmtId="0" fontId="158" fillId="0" borderId="2" xfId="10" applyFont="1" applyBorder="1" applyAlignment="1">
      <alignment horizontal="center"/>
    </xf>
    <xf numFmtId="0" fontId="158" fillId="0" borderId="2" xfId="9" applyFont="1" applyBorder="1" applyAlignment="1">
      <alignment horizontal="center" vertical="center"/>
    </xf>
    <xf numFmtId="0" fontId="164" fillId="0" borderId="2" xfId="0" applyFont="1" applyBorder="1"/>
    <xf numFmtId="0" fontId="30" fillId="0" borderId="12" xfId="9" applyFont="1" applyBorder="1" applyAlignment="1">
      <alignment horizontal="center" vertical="center"/>
    </xf>
    <xf numFmtId="0" fontId="28" fillId="0" borderId="12" xfId="9" applyFont="1" applyBorder="1" applyAlignment="1">
      <alignment horizontal="center" vertical="center" wrapText="1"/>
    </xf>
    <xf numFmtId="0" fontId="32" fillId="0" borderId="12" xfId="9" applyFont="1" applyBorder="1" applyAlignment="1">
      <alignment horizontal="center" vertical="center"/>
    </xf>
    <xf numFmtId="0" fontId="28" fillId="0" borderId="2" xfId="9" applyFont="1" applyBorder="1" applyAlignment="1">
      <alignment horizontal="left" vertical="center"/>
    </xf>
    <xf numFmtId="170" fontId="28" fillId="0" borderId="2" xfId="9" applyNumberFormat="1" applyFont="1" applyBorder="1" applyAlignment="1">
      <alignment vertical="center"/>
    </xf>
    <xf numFmtId="170" fontId="28" fillId="0" borderId="2" xfId="9" applyNumberFormat="1" applyFont="1" applyBorder="1" applyAlignment="1">
      <alignment horizontal="right"/>
    </xf>
    <xf numFmtId="0" fontId="32" fillId="0" borderId="12" xfId="10" applyFont="1" applyBorder="1" applyAlignment="1">
      <alignment horizontal="center"/>
    </xf>
    <xf numFmtId="0" fontId="28" fillId="0" borderId="2" xfId="10" applyFont="1" applyBorder="1"/>
    <xf numFmtId="0" fontId="28" fillId="0" borderId="2" xfId="9" applyFont="1" applyBorder="1" applyAlignment="1">
      <alignment vertical="center"/>
    </xf>
    <xf numFmtId="0" fontId="28" fillId="0" borderId="2" xfId="2" applyFont="1" applyBorder="1"/>
    <xf numFmtId="170" fontId="28" fillId="0" borderId="2" xfId="2" applyNumberFormat="1" applyFont="1" applyBorder="1"/>
    <xf numFmtId="0" fontId="32" fillId="0" borderId="2" xfId="4" applyFont="1" applyBorder="1" applyAlignment="1">
      <alignment horizontal="center" vertical="center"/>
    </xf>
    <xf numFmtId="0" fontId="38" fillId="0" borderId="2" xfId="9" applyFont="1" applyBorder="1" applyAlignment="1">
      <alignment horizontal="center" vertical="top"/>
    </xf>
    <xf numFmtId="0" fontId="38" fillId="0" borderId="2" xfId="4" applyFont="1" applyBorder="1" applyAlignment="1">
      <alignment horizontal="center" vertical="top"/>
    </xf>
    <xf numFmtId="0" fontId="28" fillId="0" borderId="12" xfId="4" applyFont="1" applyBorder="1"/>
    <xf numFmtId="0" fontId="32" fillId="0" borderId="12" xfId="4" applyFont="1" applyBorder="1" applyAlignment="1">
      <alignment horizontal="center" vertical="center"/>
    </xf>
    <xf numFmtId="0" fontId="28" fillId="0" borderId="2" xfId="4" applyFont="1" applyBorder="1" applyAlignment="1">
      <alignment horizontal="left"/>
    </xf>
    <xf numFmtId="0" fontId="28" fillId="0" borderId="2" xfId="4" applyFont="1" applyBorder="1" applyAlignment="1">
      <alignment vertical="center" wrapText="1"/>
    </xf>
    <xf numFmtId="0" fontId="28" fillId="0" borderId="2" xfId="4" applyFont="1" applyBorder="1" applyAlignment="1">
      <alignment horizontal="left" vertical="center" indent="1"/>
    </xf>
    <xf numFmtId="170" fontId="27" fillId="0" borderId="2" xfId="4" applyNumberFormat="1" applyFont="1" applyBorder="1"/>
    <xf numFmtId="0" fontId="27" fillId="0" borderId="2" xfId="4" applyFont="1" applyBorder="1"/>
    <xf numFmtId="0" fontId="111" fillId="0" borderId="2" xfId="4" applyFont="1" applyBorder="1"/>
    <xf numFmtId="0" fontId="29" fillId="0" borderId="2" xfId="4" applyFont="1" applyBorder="1" applyAlignment="1">
      <alignment horizontal="center" vertical="top"/>
    </xf>
    <xf numFmtId="0" fontId="28" fillId="0" borderId="2" xfId="4" applyFont="1" applyBorder="1" applyAlignment="1">
      <alignment horizontal="right"/>
    </xf>
    <xf numFmtId="170" fontId="28" fillId="0" borderId="2" xfId="4" applyNumberFormat="1" applyFont="1" applyBorder="1" applyAlignment="1">
      <alignment horizontal="right"/>
    </xf>
    <xf numFmtId="0" fontId="33" fillId="0" borderId="12" xfId="4" applyFont="1" applyBorder="1" applyAlignment="1">
      <alignment horizontal="center" vertical="center"/>
    </xf>
    <xf numFmtId="0" fontId="30" fillId="0" borderId="2" xfId="2" applyFont="1" applyBorder="1"/>
    <xf numFmtId="170" fontId="42" fillId="0" borderId="2" xfId="4" applyNumberFormat="1" applyFont="1" applyBorder="1"/>
    <xf numFmtId="0" fontId="42" fillId="0" borderId="2" xfId="4" applyFont="1" applyBorder="1"/>
    <xf numFmtId="0" fontId="30" fillId="0" borderId="2" xfId="4" applyFont="1" applyBorder="1" applyAlignment="1">
      <alignment horizontal="left" vertical="center" indent="1"/>
    </xf>
    <xf numFmtId="0" fontId="42" fillId="0" borderId="2" xfId="4" applyFont="1" applyBorder="1" applyAlignment="1">
      <alignment horizontal="right"/>
    </xf>
    <xf numFmtId="0" fontId="33" fillId="2" borderId="12" xfId="4" applyFont="1" applyFill="1" applyBorder="1" applyAlignment="1">
      <alignment horizontal="center" vertical="center"/>
    </xf>
    <xf numFmtId="0" fontId="30" fillId="2" borderId="2" xfId="2" applyFont="1" applyFill="1" applyBorder="1"/>
    <xf numFmtId="0" fontId="42" fillId="2" borderId="2" xfId="4" applyFont="1" applyFill="1" applyBorder="1"/>
    <xf numFmtId="0" fontId="30" fillId="2" borderId="2" xfId="4" applyFont="1" applyFill="1" applyBorder="1"/>
    <xf numFmtId="170" fontId="30" fillId="0" borderId="2" xfId="4" applyNumberFormat="1" applyFont="1" applyBorder="1"/>
    <xf numFmtId="0" fontId="30" fillId="0" borderId="12" xfId="4" applyFont="1" applyBorder="1"/>
    <xf numFmtId="0" fontId="30" fillId="0" borderId="2" xfId="4" applyFont="1" applyBorder="1"/>
    <xf numFmtId="0" fontId="28" fillId="2" borderId="2" xfId="4" applyFont="1" applyFill="1" applyBorder="1"/>
    <xf numFmtId="0" fontId="26" fillId="0" borderId="2" xfId="4" applyFont="1" applyBorder="1" applyAlignment="1">
      <alignment horizontal="left"/>
    </xf>
    <xf numFmtId="0" fontId="30" fillId="0" borderId="2" xfId="4" applyFont="1" applyBorder="1" applyAlignment="1">
      <alignment horizontal="left" vertical="center"/>
    </xf>
    <xf numFmtId="0" fontId="0" fillId="0" borderId="2" xfId="0" applyBorder="1" applyAlignment="1">
      <alignment horizontal="right" wrapText="1"/>
    </xf>
    <xf numFmtId="0" fontId="117" fillId="0" borderId="2" xfId="52" applyFont="1" applyBorder="1" applyAlignment="1">
      <alignment horizontal="right" vertical="center"/>
    </xf>
    <xf numFmtId="0" fontId="30" fillId="0" borderId="2" xfId="52" applyFont="1" applyBorder="1" applyAlignment="1">
      <alignment vertical="center"/>
    </xf>
    <xf numFmtId="170" fontId="125" fillId="0" borderId="2" xfId="52" applyNumberFormat="1" applyFont="1" applyBorder="1"/>
    <xf numFmtId="0" fontId="28" fillId="0" borderId="2" xfId="52" applyFont="1" applyBorder="1" applyAlignment="1">
      <alignment vertical="center"/>
    </xf>
    <xf numFmtId="0" fontId="117" fillId="0" borderId="12" xfId="52" applyFont="1" applyBorder="1" applyAlignment="1">
      <alignment horizontal="center" vertical="center" wrapText="1"/>
    </xf>
    <xf numFmtId="0" fontId="117" fillId="0" borderId="12" xfId="52" applyFont="1" applyBorder="1" applyAlignment="1">
      <alignment horizontal="right" vertical="center" wrapText="1"/>
    </xf>
    <xf numFmtId="0" fontId="117" fillId="0" borderId="12" xfId="11" applyFont="1" applyBorder="1" applyAlignment="1">
      <alignment horizontal="center" vertical="center" wrapText="1"/>
    </xf>
    <xf numFmtId="0" fontId="117" fillId="0" borderId="12" xfId="11" applyFont="1" applyBorder="1" applyAlignment="1">
      <alignment horizontal="right" vertical="center" wrapText="1"/>
    </xf>
    <xf numFmtId="170" fontId="122" fillId="0" borderId="2" xfId="52" applyNumberFormat="1" applyFont="1" applyBorder="1"/>
    <xf numFmtId="170" fontId="122" fillId="0" borderId="2" xfId="52" applyNumberFormat="1" applyFont="1" applyBorder="1" applyAlignment="1">
      <alignment horizontal="right"/>
    </xf>
    <xf numFmtId="0" fontId="122" fillId="0" borderId="2" xfId="52" applyFont="1" applyBorder="1" applyAlignment="1">
      <alignment vertical="center"/>
    </xf>
    <xf numFmtId="0" fontId="117" fillId="0" borderId="12" xfId="53" applyFont="1" applyBorder="1" applyAlignment="1">
      <alignment horizontal="center" vertical="center" wrapText="1"/>
    </xf>
    <xf numFmtId="0" fontId="125" fillId="0" borderId="2" xfId="52" applyFont="1" applyBorder="1" applyAlignment="1">
      <alignment vertical="center"/>
    </xf>
    <xf numFmtId="170" fontId="30" fillId="0" borderId="2" xfId="52" applyNumberFormat="1" applyFont="1" applyBorder="1" applyAlignment="1">
      <alignment vertical="center"/>
    </xf>
    <xf numFmtId="0" fontId="125" fillId="0" borderId="2" xfId="2" applyFont="1" applyBorder="1"/>
    <xf numFmtId="0" fontId="125" fillId="0" borderId="12" xfId="2" applyFont="1" applyBorder="1"/>
    <xf numFmtId="0" fontId="125" fillId="0" borderId="2" xfId="12" applyFont="1" applyBorder="1"/>
    <xf numFmtId="0" fontId="151" fillId="0" borderId="12" xfId="12" applyFont="1" applyBorder="1" applyAlignment="1">
      <alignment horizontal="center" vertical="center" wrapText="1"/>
    </xf>
    <xf numFmtId="0" fontId="117" fillId="0" borderId="12" xfId="12" applyFont="1" applyBorder="1" applyAlignment="1">
      <alignment horizontal="right" vertical="center" wrapText="1"/>
    </xf>
    <xf numFmtId="0" fontId="153" fillId="0" borderId="2" xfId="12" applyFont="1" applyBorder="1"/>
    <xf numFmtId="0" fontId="118" fillId="0" borderId="12" xfId="12" applyFont="1" applyBorder="1" applyAlignment="1">
      <alignment horizontal="center" vertical="center" wrapText="1"/>
    </xf>
    <xf numFmtId="0" fontId="118" fillId="0" borderId="12" xfId="12" applyFont="1" applyBorder="1" applyAlignment="1">
      <alignment horizontal="right" vertical="center" wrapText="1"/>
    </xf>
    <xf numFmtId="170" fontId="153" fillId="0" borderId="2" xfId="12" applyNumberFormat="1" applyFont="1" applyBorder="1" applyAlignment="1">
      <alignment vertical="center"/>
    </xf>
    <xf numFmtId="0" fontId="117" fillId="0" borderId="2" xfId="12" applyFont="1" applyBorder="1"/>
    <xf numFmtId="0" fontId="117" fillId="0" borderId="2" xfId="12" applyFont="1" applyBorder="1" applyAlignment="1">
      <alignment horizontal="center" vertical="center" wrapText="1"/>
    </xf>
    <xf numFmtId="0" fontId="117" fillId="0" borderId="2" xfId="12" applyFont="1" applyBorder="1" applyAlignment="1">
      <alignment horizontal="right" vertical="center" wrapText="1"/>
    </xf>
    <xf numFmtId="0" fontId="28" fillId="0" borderId="2" xfId="12" applyFont="1" applyBorder="1"/>
    <xf numFmtId="0" fontId="125" fillId="0" borderId="2" xfId="12" applyFont="1" applyBorder="1" applyAlignment="1">
      <alignment vertical="center" wrapText="1"/>
    </xf>
    <xf numFmtId="170" fontId="125" fillId="0" borderId="2" xfId="12" applyNumberFormat="1" applyFont="1" applyBorder="1" applyAlignment="1">
      <alignment vertical="center" wrapText="1"/>
    </xf>
    <xf numFmtId="0" fontId="117" fillId="0" borderId="12" xfId="12" applyFont="1" applyBorder="1" applyAlignment="1">
      <alignment horizontal="center" vertical="center" wrapText="1"/>
    </xf>
    <xf numFmtId="0" fontId="28" fillId="0" borderId="13" xfId="12" applyFont="1" applyBorder="1"/>
    <xf numFmtId="0" fontId="32" fillId="0" borderId="2" xfId="12" applyFont="1" applyBorder="1" applyAlignment="1">
      <alignment horizontal="center" vertical="center" wrapText="1"/>
    </xf>
    <xf numFmtId="0" fontId="32" fillId="0" borderId="2" xfId="12" applyFont="1" applyBorder="1" applyAlignment="1">
      <alignment horizontal="right" vertical="center" wrapText="1"/>
    </xf>
    <xf numFmtId="0" fontId="28" fillId="0" borderId="2" xfId="2" applyFont="1" applyBorder="1" applyAlignment="1">
      <alignment horizontal="left" indent="2"/>
    </xf>
    <xf numFmtId="170" fontId="28" fillId="0" borderId="2" xfId="12" applyNumberFormat="1" applyFont="1" applyBorder="1" applyAlignment="1">
      <alignment vertical="center"/>
    </xf>
    <xf numFmtId="0" fontId="32" fillId="0" borderId="12" xfId="12" applyFont="1" applyBorder="1" applyAlignment="1">
      <alignment horizontal="center" vertical="center" wrapText="1"/>
    </xf>
    <xf numFmtId="0" fontId="32" fillId="0" borderId="12" xfId="12" applyFont="1" applyBorder="1" applyAlignment="1">
      <alignment horizontal="right" vertical="center" wrapText="1"/>
    </xf>
    <xf numFmtId="0" fontId="28" fillId="0" borderId="2" xfId="12" applyFont="1" applyBorder="1" applyAlignment="1">
      <alignment vertical="center" wrapText="1"/>
    </xf>
    <xf numFmtId="0" fontId="33" fillId="0" borderId="12" xfId="12" applyFont="1" applyBorder="1" applyAlignment="1">
      <alignment horizontal="center" vertical="center" wrapText="1"/>
    </xf>
    <xf numFmtId="0" fontId="30" fillId="0" borderId="2" xfId="12" applyFont="1" applyBorder="1"/>
    <xf numFmtId="0" fontId="33" fillId="0" borderId="2" xfId="12" applyFont="1" applyBorder="1" applyAlignment="1">
      <alignment horizontal="center" vertical="center" wrapText="1"/>
    </xf>
    <xf numFmtId="0" fontId="38" fillId="0" borderId="2" xfId="12" applyFont="1" applyBorder="1" applyAlignment="1">
      <alignment horizontal="center" vertical="top"/>
    </xf>
    <xf numFmtId="0" fontId="64" fillId="0" borderId="2" xfId="116" applyFont="1" applyBorder="1" applyAlignment="1">
      <alignment wrapText="1"/>
    </xf>
    <xf numFmtId="0" fontId="42" fillId="0" borderId="2" xfId="12" applyFont="1" applyBorder="1" applyAlignment="1">
      <alignment horizontal="right"/>
    </xf>
    <xf numFmtId="0" fontId="46" fillId="0" borderId="2" xfId="12" applyFont="1" applyBorder="1" applyAlignment="1">
      <alignment horizontal="right"/>
    </xf>
    <xf numFmtId="49" fontId="30" fillId="0" borderId="2" xfId="12" applyNumberFormat="1" applyFont="1" applyBorder="1" applyAlignment="1">
      <alignment vertical="center" wrapText="1"/>
    </xf>
    <xf numFmtId="49" fontId="30" fillId="0" borderId="2" xfId="12" applyNumberFormat="1" applyFont="1" applyBorder="1" applyAlignment="1">
      <alignment horizontal="right" vertical="center" wrapText="1"/>
    </xf>
    <xf numFmtId="0" fontId="33" fillId="0" borderId="2" xfId="11" applyFont="1" applyBorder="1" applyAlignment="1">
      <alignment horizontal="right"/>
    </xf>
    <xf numFmtId="49" fontId="33" fillId="0" borderId="12" xfId="27" applyNumberFormat="1" applyFont="1" applyBorder="1" applyAlignment="1">
      <alignment horizontal="right" vertical="center" wrapText="1"/>
    </xf>
    <xf numFmtId="0" fontId="32" fillId="0" borderId="12" xfId="11" applyFont="1" applyBorder="1" applyAlignment="1">
      <alignment vertical="center"/>
    </xf>
    <xf numFmtId="1" fontId="36" fillId="0" borderId="14" xfId="13" applyNumberFormat="1" applyFont="1" applyBorder="1" applyAlignment="1">
      <alignment horizontal="center" vertical="center" wrapText="1"/>
    </xf>
    <xf numFmtId="1" fontId="36" fillId="0" borderId="15" xfId="13" applyNumberFormat="1" applyFont="1" applyBorder="1" applyAlignment="1">
      <alignment horizontal="center" vertical="center" wrapText="1"/>
    </xf>
    <xf numFmtId="0" fontId="42" fillId="0" borderId="2" xfId="17" applyFont="1" applyBorder="1" applyAlignment="1">
      <alignment horizontal="left" wrapText="1"/>
    </xf>
    <xf numFmtId="170" fontId="42" fillId="0" borderId="2" xfId="13" applyNumberFormat="1" applyFont="1" applyBorder="1" applyAlignment="1">
      <alignment vertical="center"/>
    </xf>
    <xf numFmtId="0" fontId="42" fillId="0" borderId="2" xfId="14" applyFont="1" applyBorder="1"/>
    <xf numFmtId="0" fontId="68" fillId="0" borderId="2" xfId="0" applyFont="1" applyBorder="1" applyAlignment="1">
      <alignment horizontal="left"/>
    </xf>
    <xf numFmtId="0" fontId="68" fillId="0" borderId="2" xfId="0" applyFont="1" applyBorder="1" applyAlignment="1">
      <alignment horizontal="right" vertical="center"/>
    </xf>
    <xf numFmtId="170" fontId="28" fillId="0" borderId="2" xfId="13" applyNumberFormat="1" applyBorder="1" applyAlignment="1">
      <alignment vertical="center"/>
    </xf>
    <xf numFmtId="170" fontId="122" fillId="0" borderId="2" xfId="13" applyNumberFormat="1" applyFont="1" applyBorder="1" applyAlignment="1">
      <alignment vertical="center"/>
    </xf>
    <xf numFmtId="170" fontId="32" fillId="0" borderId="2" xfId="13" applyNumberFormat="1" applyFont="1" applyBorder="1"/>
    <xf numFmtId="1" fontId="32" fillId="0" borderId="12" xfId="13" applyNumberFormat="1" applyFont="1" applyBorder="1" applyAlignment="1">
      <alignment horizontal="right" vertical="center" wrapText="1"/>
    </xf>
    <xf numFmtId="1" fontId="32" fillId="0" borderId="12" xfId="13" applyNumberFormat="1" applyFont="1" applyBorder="1" applyAlignment="1">
      <alignment horizontal="right" vertical="center"/>
    </xf>
    <xf numFmtId="170" fontId="122" fillId="0" borderId="2" xfId="13" applyNumberFormat="1" applyFont="1" applyBorder="1" applyAlignment="1">
      <alignment horizontal="left" wrapText="1"/>
    </xf>
    <xf numFmtId="3" fontId="122" fillId="0" borderId="2" xfId="14" applyNumberFormat="1" applyFont="1" applyBorder="1"/>
    <xf numFmtId="0" fontId="28" fillId="0" borderId="2" xfId="14" applyFont="1" applyBorder="1"/>
    <xf numFmtId="49" fontId="32" fillId="0" borderId="12" xfId="13" applyNumberFormat="1" applyFont="1" applyBorder="1" applyAlignment="1">
      <alignment horizontal="center" vertical="center" wrapText="1"/>
    </xf>
    <xf numFmtId="0" fontId="32" fillId="0" borderId="12" xfId="13" applyFont="1" applyBorder="1" applyAlignment="1">
      <alignment horizontal="right" vertical="center"/>
    </xf>
    <xf numFmtId="0" fontId="30" fillId="0" borderId="2" xfId="14" applyFont="1" applyBorder="1"/>
    <xf numFmtId="49" fontId="32" fillId="0" borderId="2" xfId="13" applyNumberFormat="1" applyFont="1" applyBorder="1" applyAlignment="1">
      <alignment horizontal="center" vertical="center" wrapText="1"/>
    </xf>
    <xf numFmtId="0" fontId="32" fillId="0" borderId="2" xfId="13" applyFont="1" applyBorder="1" applyAlignment="1">
      <alignment horizontal="right" vertical="center"/>
    </xf>
    <xf numFmtId="0" fontId="32" fillId="0" borderId="2" xfId="13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49" fontId="32" fillId="0" borderId="2" xfId="13" applyNumberFormat="1" applyFont="1" applyBorder="1" applyAlignment="1">
      <alignment horizontal="right" vertical="center" wrapText="1"/>
    </xf>
    <xf numFmtId="49" fontId="30" fillId="0" borderId="2" xfId="13" applyNumberFormat="1" applyFont="1" applyBorder="1" applyAlignment="1">
      <alignment vertical="center"/>
    </xf>
    <xf numFmtId="49" fontId="32" fillId="0" borderId="12" xfId="13" applyNumberFormat="1" applyFont="1" applyBorder="1" applyAlignment="1">
      <alignment horizontal="right" vertical="center" wrapText="1"/>
    </xf>
    <xf numFmtId="0" fontId="36" fillId="0" borderId="12" xfId="0" applyFont="1" applyBorder="1" applyAlignment="1">
      <alignment horizontal="center"/>
    </xf>
    <xf numFmtId="49" fontId="28" fillId="0" borderId="2" xfId="13" applyNumberFormat="1" applyBorder="1" applyAlignment="1">
      <alignment vertical="center"/>
    </xf>
    <xf numFmtId="0" fontId="50" fillId="0" borderId="2" xfId="18" applyFont="1" applyBorder="1" applyAlignment="1">
      <alignment horizontal="left"/>
    </xf>
    <xf numFmtId="0" fontId="50" fillId="0" borderId="2" xfId="18" applyFont="1" applyBorder="1"/>
    <xf numFmtId="0" fontId="50" fillId="0" borderId="2" xfId="2" applyFont="1" applyBorder="1"/>
    <xf numFmtId="0" fontId="28" fillId="2" borderId="2" xfId="0" applyFont="1" applyFill="1" applyBorder="1"/>
    <xf numFmtId="170" fontId="159" fillId="0" borderId="0" xfId="0" applyNumberFormat="1" applyFont="1"/>
    <xf numFmtId="170" fontId="116" fillId="0" borderId="0" xfId="0" applyNumberFormat="1" applyFont="1"/>
    <xf numFmtId="170" fontId="116" fillId="0" borderId="0" xfId="0" applyNumberFormat="1" applyFont="1" applyAlignment="1">
      <alignment horizontal="right"/>
    </xf>
    <xf numFmtId="170" fontId="0" fillId="0" borderId="0" xfId="0" applyNumberFormat="1"/>
    <xf numFmtId="2" fontId="0" fillId="0" borderId="0" xfId="0" applyNumberFormat="1"/>
    <xf numFmtId="170" fontId="27" fillId="0" borderId="0" xfId="0" applyNumberFormat="1" applyFont="1"/>
    <xf numFmtId="170" fontId="28" fillId="0" borderId="0" xfId="0" applyNumberFormat="1" applyFont="1"/>
    <xf numFmtId="168" fontId="36" fillId="0" borderId="0" xfId="3" applyFont="1" applyBorder="1" applyAlignment="1">
      <alignment horizontal="left" wrapText="1"/>
    </xf>
    <xf numFmtId="172" fontId="36" fillId="0" borderId="0" xfId="4" applyNumberFormat="1" applyFont="1"/>
    <xf numFmtId="170" fontId="36" fillId="0" borderId="0" xfId="0" applyNumberFormat="1" applyFont="1"/>
    <xf numFmtId="0" fontId="32" fillId="0" borderId="12" xfId="4" applyFont="1" applyBorder="1" applyAlignment="1">
      <alignment wrapText="1"/>
    </xf>
    <xf numFmtId="170" fontId="116" fillId="0" borderId="2" xfId="0" applyNumberFormat="1" applyFont="1" applyBorder="1"/>
    <xf numFmtId="170" fontId="0" fillId="0" borderId="2" xfId="0" applyNumberFormat="1" applyBorder="1"/>
    <xf numFmtId="0" fontId="32" fillId="0" borderId="12" xfId="11" applyFont="1" applyBorder="1" applyAlignment="1">
      <alignment horizontal="right" vertical="center" wrapText="1"/>
    </xf>
    <xf numFmtId="0" fontId="32" fillId="0" borderId="12" xfId="11" applyFont="1" applyBorder="1" applyAlignment="1">
      <alignment horizontal="center" vertical="center" wrapText="1"/>
    </xf>
    <xf numFmtId="0" fontId="32" fillId="0" borderId="12" xfId="9" applyFont="1" applyBorder="1" applyAlignment="1">
      <alignment vertical="center"/>
    </xf>
    <xf numFmtId="0" fontId="160" fillId="0" borderId="2" xfId="2" applyFont="1" applyBorder="1" applyAlignment="1">
      <alignment horizontal="left"/>
    </xf>
    <xf numFmtId="0" fontId="160" fillId="0" borderId="2" xfId="9" applyFont="1" applyBorder="1" applyAlignment="1">
      <alignment vertical="center"/>
    </xf>
    <xf numFmtId="0" fontId="160" fillId="0" borderId="2" xfId="9" applyFont="1" applyBorder="1"/>
    <xf numFmtId="1" fontId="42" fillId="0" borderId="0" xfId="13" applyNumberFormat="1" applyFont="1" applyBorder="1"/>
    <xf numFmtId="3" fontId="42" fillId="0" borderId="0" xfId="0" applyNumberFormat="1" applyFont="1" applyAlignment="1">
      <alignment horizontal="left" wrapText="1" shrinkToFit="1"/>
    </xf>
    <xf numFmtId="0" fontId="28" fillId="0" borderId="2" xfId="14" applyFont="1" applyBorder="1" applyAlignment="1">
      <alignment horizontal="left"/>
    </xf>
    <xf numFmtId="0" fontId="28" fillId="0" borderId="12" xfId="14" applyFont="1" applyBorder="1"/>
    <xf numFmtId="0" fontId="68" fillId="0" borderId="2" xfId="18" applyFont="1" applyBorder="1" applyAlignment="1">
      <alignment horizontal="right" vertical="center" wrapText="1"/>
    </xf>
    <xf numFmtId="0" fontId="68" fillId="0" borderId="2" xfId="18" applyFont="1" applyBorder="1" applyAlignment="1">
      <alignment horizontal="center" vertical="center" wrapText="1"/>
    </xf>
    <xf numFmtId="0" fontId="41" fillId="0" borderId="2" xfId="2" applyFont="1" applyBorder="1" applyAlignment="1">
      <alignment horizontal="left" vertical="top" wrapText="1"/>
    </xf>
    <xf numFmtId="0" fontId="41" fillId="0" borderId="12" xfId="18" applyFont="1" applyBorder="1" applyAlignment="1">
      <alignment horizontal="center" vertical="center" wrapText="1"/>
    </xf>
    <xf numFmtId="0" fontId="68" fillId="0" borderId="12" xfId="18" applyFont="1" applyBorder="1" applyAlignment="1">
      <alignment horizontal="right" vertical="center" wrapText="1"/>
    </xf>
    <xf numFmtId="0" fontId="68" fillId="0" borderId="12" xfId="18" applyFont="1" applyBorder="1" applyAlignment="1">
      <alignment horizontal="center" vertical="center" wrapText="1"/>
    </xf>
    <xf numFmtId="0" fontId="41" fillId="0" borderId="2" xfId="2" applyFont="1" applyBorder="1"/>
    <xf numFmtId="0" fontId="41" fillId="0" borderId="2" xfId="18" applyFont="1" applyBorder="1"/>
    <xf numFmtId="0" fontId="50" fillId="0" borderId="2" xfId="18" applyFont="1" applyBorder="1" applyAlignment="1">
      <alignment horizontal="right"/>
    </xf>
    <xf numFmtId="0" fontId="50" fillId="0" borderId="12" xfId="18" applyFont="1" applyBorder="1" applyAlignment="1">
      <alignment horizontal="center" vertical="center" wrapText="1"/>
    </xf>
    <xf numFmtId="0" fontId="50" fillId="0" borderId="2" xfId="2" applyFont="1" applyBorder="1" applyAlignment="1">
      <alignment horizontal="right"/>
    </xf>
    <xf numFmtId="0" fontId="41" fillId="0" borderId="2" xfId="18" applyFont="1" applyBorder="1" applyAlignment="1">
      <alignment horizontal="right"/>
    </xf>
    <xf numFmtId="0" fontId="96" fillId="0" borderId="2" xfId="18" applyFont="1" applyBorder="1" applyAlignment="1">
      <alignment horizontal="right" vertical="top"/>
    </xf>
    <xf numFmtId="0" fontId="96" fillId="0" borderId="2" xfId="18" applyFont="1" applyBorder="1" applyAlignment="1">
      <alignment horizontal="center" vertical="top"/>
    </xf>
    <xf numFmtId="0" fontId="40" fillId="0" borderId="12" xfId="18" applyFont="1" applyBorder="1"/>
    <xf numFmtId="0" fontId="68" fillId="0" borderId="12" xfId="18" applyFont="1" applyBorder="1" applyAlignment="1">
      <alignment horizontal="right" vertical="center"/>
    </xf>
    <xf numFmtId="0" fontId="41" fillId="0" borderId="2" xfId="18" applyFont="1" applyBorder="1" applyAlignment="1">
      <alignment horizontal="center"/>
    </xf>
    <xf numFmtId="0" fontId="41" fillId="0" borderId="2" xfId="2" applyFont="1" applyBorder="1" applyAlignment="1">
      <alignment horizontal="right"/>
    </xf>
    <xf numFmtId="0" fontId="68" fillId="0" borderId="2" xfId="2" applyFont="1" applyBorder="1"/>
    <xf numFmtId="0" fontId="41" fillId="0" borderId="2" xfId="2" applyFont="1" applyBorder="1" applyAlignment="1">
      <alignment horizontal="right" vertical="top" wrapText="1"/>
    </xf>
    <xf numFmtId="0" fontId="41" fillId="0" borderId="2" xfId="14" applyFont="1" applyBorder="1"/>
    <xf numFmtId="0" fontId="40" fillId="0" borderId="12" xfId="18" applyFont="1" applyBorder="1" applyAlignment="1">
      <alignment horizontal="center" vertical="center" wrapText="1"/>
    </xf>
    <xf numFmtId="172" fontId="46" fillId="0" borderId="0" xfId="2" applyNumberFormat="1" applyFont="1"/>
    <xf numFmtId="172" fontId="30" fillId="0" borderId="0" xfId="2" applyNumberFormat="1" applyFont="1"/>
    <xf numFmtId="172" fontId="30" fillId="0" borderId="2" xfId="2" applyNumberFormat="1" applyFont="1" applyBorder="1"/>
    <xf numFmtId="172" fontId="36" fillId="0" borderId="0" xfId="2" applyNumberFormat="1" applyFont="1"/>
    <xf numFmtId="172" fontId="46" fillId="0" borderId="0" xfId="14" applyNumberFormat="1" applyFont="1"/>
    <xf numFmtId="172" fontId="30" fillId="0" borderId="0" xfId="14" applyNumberFormat="1" applyFont="1"/>
    <xf numFmtId="172" fontId="42" fillId="0" borderId="0" xfId="2" applyNumberFormat="1" applyFont="1"/>
    <xf numFmtId="0" fontId="96" fillId="0" borderId="2" xfId="2" applyFont="1" applyBorder="1" applyAlignment="1">
      <alignment horizontal="right"/>
    </xf>
    <xf numFmtId="0" fontId="41" fillId="0" borderId="2" xfId="18" applyFont="1" applyBorder="1" applyAlignment="1">
      <alignment horizontal="left"/>
    </xf>
    <xf numFmtId="170" fontId="50" fillId="0" borderId="2" xfId="2" applyNumberFormat="1" applyFont="1" applyBorder="1"/>
    <xf numFmtId="0" fontId="0" fillId="0" borderId="2" xfId="0" applyBorder="1" applyAlignment="1">
      <alignment vertical="center"/>
    </xf>
    <xf numFmtId="0" fontId="41" fillId="2" borderId="12" xfId="18" applyFont="1" applyFill="1" applyBorder="1" applyAlignment="1">
      <alignment horizontal="center" vertical="center" wrapText="1"/>
    </xf>
    <xf numFmtId="0" fontId="68" fillId="2" borderId="12" xfId="18" applyFont="1" applyFill="1" applyBorder="1" applyAlignment="1">
      <alignment horizontal="right" vertical="center" wrapText="1"/>
    </xf>
    <xf numFmtId="0" fontId="68" fillId="2" borderId="12" xfId="18" applyFont="1" applyFill="1" applyBorder="1" applyAlignment="1">
      <alignment horizontal="center" vertical="center" wrapText="1"/>
    </xf>
    <xf numFmtId="0" fontId="41" fillId="2" borderId="2" xfId="2" applyFont="1" applyFill="1" applyBorder="1" applyAlignment="1">
      <alignment vertical="top" wrapText="1"/>
    </xf>
    <xf numFmtId="0" fontId="50" fillId="2" borderId="2" xfId="2" applyFont="1" applyFill="1" applyBorder="1"/>
    <xf numFmtId="172" fontId="32" fillId="0" borderId="0" xfId="2" applyNumberFormat="1" applyFont="1"/>
    <xf numFmtId="4" fontId="46" fillId="0" borderId="0" xfId="19" applyNumberFormat="1" applyFont="1" applyAlignment="1">
      <alignment vertical="center" wrapText="1"/>
    </xf>
    <xf numFmtId="4" fontId="30" fillId="0" borderId="0" xfId="19" applyNumberFormat="1" applyFont="1" applyAlignment="1">
      <alignment vertical="center" wrapText="1"/>
    </xf>
    <xf numFmtId="172" fontId="30" fillId="0" borderId="0" xfId="2" applyNumberFormat="1" applyFont="1" applyAlignment="1">
      <alignment vertical="center"/>
    </xf>
    <xf numFmtId="2" fontId="41" fillId="0" borderId="2" xfId="2" applyNumberFormat="1" applyFont="1" applyBorder="1" applyAlignment="1">
      <alignment vertical="center"/>
    </xf>
    <xf numFmtId="49" fontId="40" fillId="0" borderId="12" xfId="2" applyNumberFormat="1" applyFont="1" applyBorder="1" applyAlignment="1">
      <alignment horizontal="right" vertical="center" wrapText="1"/>
    </xf>
    <xf numFmtId="49" fontId="68" fillId="0" borderId="12" xfId="2" applyNumberFormat="1" applyFont="1" applyBorder="1" applyAlignment="1">
      <alignment horizontal="right" vertical="center" wrapText="1"/>
    </xf>
    <xf numFmtId="2" fontId="41" fillId="0" borderId="2" xfId="2" quotePrefix="1" applyNumberFormat="1" applyFont="1" applyBorder="1" applyAlignment="1">
      <alignment horizontal="left" vertical="center" wrapText="1"/>
    </xf>
    <xf numFmtId="2" fontId="41" fillId="0" borderId="2" xfId="19" applyNumberFormat="1" applyFont="1" applyBorder="1" applyAlignment="1">
      <alignment vertical="center" wrapText="1"/>
    </xf>
    <xf numFmtId="2" fontId="41" fillId="0" borderId="2" xfId="0" quotePrefix="1" applyNumberFormat="1" applyFont="1" applyBorder="1" applyAlignment="1">
      <alignment horizontal="left"/>
    </xf>
    <xf numFmtId="2" fontId="41" fillId="0" borderId="2" xfId="2" applyNumberFormat="1" applyFont="1" applyBorder="1" applyAlignment="1">
      <alignment horizontal="left" vertical="center" wrapText="1"/>
    </xf>
    <xf numFmtId="2" fontId="50" fillId="0" borderId="2" xfId="2" applyNumberFormat="1" applyFont="1" applyBorder="1"/>
    <xf numFmtId="2" fontId="50" fillId="0" borderId="2" xfId="2" applyNumberFormat="1" applyFont="1" applyBorder="1" applyAlignment="1">
      <alignment vertical="center"/>
    </xf>
    <xf numFmtId="0" fontId="41" fillId="0" borderId="2" xfId="0" applyFont="1" applyBorder="1" applyAlignment="1">
      <alignment wrapText="1"/>
    </xf>
    <xf numFmtId="172" fontId="30" fillId="0" borderId="2" xfId="0" applyNumberFormat="1" applyFont="1" applyBorder="1" applyAlignment="1">
      <alignment wrapText="1"/>
    </xf>
    <xf numFmtId="0" fontId="46" fillId="0" borderId="12" xfId="2" applyFont="1" applyBorder="1" applyAlignment="1">
      <alignment horizontal="center"/>
    </xf>
    <xf numFmtId="170" fontId="96" fillId="0" borderId="2" xfId="23" applyFont="1" applyBorder="1" applyAlignment="1">
      <alignment horizontal="center"/>
    </xf>
    <xf numFmtId="170" fontId="96" fillId="0" borderId="2" xfId="23" applyFont="1" applyBorder="1"/>
    <xf numFmtId="0" fontId="41" fillId="0" borderId="2" xfId="102" applyFont="1" applyBorder="1"/>
    <xf numFmtId="0" fontId="40" fillId="0" borderId="12" xfId="102" applyFont="1" applyBorder="1" applyAlignment="1">
      <alignment vertical="top" wrapText="1"/>
    </xf>
    <xf numFmtId="0" fontId="68" fillId="0" borderId="12" xfId="102" applyFont="1" applyBorder="1" applyAlignment="1">
      <alignment vertical="center"/>
    </xf>
    <xf numFmtId="0" fontId="40" fillId="0" borderId="12" xfId="102" applyFont="1" applyBorder="1" applyAlignment="1">
      <alignment horizontal="center" vertical="center"/>
    </xf>
    <xf numFmtId="0" fontId="40" fillId="0" borderId="2" xfId="102" applyFont="1" applyBorder="1" applyAlignment="1">
      <alignment horizontal="left" wrapText="1"/>
    </xf>
    <xf numFmtId="172" fontId="116" fillId="0" borderId="2" xfId="0" applyNumberFormat="1" applyFont="1" applyBorder="1" applyAlignment="1">
      <alignment horizontal="right"/>
    </xf>
    <xf numFmtId="4" fontId="116" fillId="0" borderId="2" xfId="0" applyNumberFormat="1" applyFont="1" applyBorder="1"/>
    <xf numFmtId="0" fontId="40" fillId="0" borderId="12" xfId="102" applyFont="1" applyBorder="1" applyAlignment="1">
      <alignment horizontal="center"/>
    </xf>
    <xf numFmtId="0" fontId="122" fillId="0" borderId="2" xfId="20" applyFont="1" applyBorder="1"/>
    <xf numFmtId="170" fontId="117" fillId="0" borderId="12" xfId="23" applyFont="1" applyBorder="1" applyAlignment="1">
      <alignment horizontal="right" vertical="center"/>
    </xf>
    <xf numFmtId="1" fontId="117" fillId="0" borderId="12" xfId="23" applyNumberFormat="1" applyFont="1" applyBorder="1" applyAlignment="1">
      <alignment horizontal="right" vertical="center"/>
    </xf>
    <xf numFmtId="0" fontId="117" fillId="0" borderId="12" xfId="20" applyFont="1" applyBorder="1" applyAlignment="1">
      <alignment horizontal="center" vertical="center"/>
    </xf>
    <xf numFmtId="170" fontId="125" fillId="0" borderId="2" xfId="11" applyNumberFormat="1" applyFont="1" applyBorder="1" applyAlignment="1">
      <alignment horizontal="left"/>
    </xf>
    <xf numFmtId="3" fontId="68" fillId="0" borderId="12" xfId="11" applyNumberFormat="1" applyFont="1" applyBorder="1" applyAlignment="1">
      <alignment horizontal="right" vertical="center"/>
    </xf>
    <xf numFmtId="0" fontId="122" fillId="0" borderId="2" xfId="11" applyFont="1" applyBorder="1" applyAlignment="1">
      <alignment vertical="center"/>
    </xf>
    <xf numFmtId="0" fontId="121" fillId="0" borderId="12" xfId="11" applyFont="1" applyBorder="1" applyAlignment="1">
      <alignment horizontal="center" vertical="center"/>
    </xf>
    <xf numFmtId="1" fontId="117" fillId="0" borderId="12" xfId="11" applyNumberFormat="1" applyFont="1" applyBorder="1" applyAlignment="1">
      <alignment horizontal="right" vertical="center"/>
    </xf>
    <xf numFmtId="170" fontId="122" fillId="0" borderId="2" xfId="11" applyNumberFormat="1" applyFont="1" applyBorder="1" applyAlignment="1">
      <alignment horizontal="left" wrapText="1"/>
    </xf>
    <xf numFmtId="172" fontId="28" fillId="0" borderId="2" xfId="11" applyNumberFormat="1" applyFont="1" applyBorder="1"/>
    <xf numFmtId="170" fontId="121" fillId="0" borderId="12" xfId="23" applyFont="1" applyBorder="1" applyAlignment="1">
      <alignment horizontal="right" vertical="center"/>
    </xf>
    <xf numFmtId="3" fontId="36" fillId="0" borderId="12" xfId="11" applyNumberFormat="1" applyFont="1" applyBorder="1" applyAlignment="1">
      <alignment horizontal="center" vertical="center"/>
    </xf>
    <xf numFmtId="172" fontId="122" fillId="0" borderId="2" xfId="11" applyNumberFormat="1" applyFont="1" applyBorder="1"/>
    <xf numFmtId="172" fontId="122" fillId="2" borderId="2" xfId="11" applyNumberFormat="1" applyFont="1" applyFill="1" applyBorder="1"/>
    <xf numFmtId="0" fontId="121" fillId="0" borderId="12" xfId="20" applyFont="1" applyBorder="1" applyAlignment="1">
      <alignment horizontal="center" vertical="center"/>
    </xf>
    <xf numFmtId="1" fontId="125" fillId="0" borderId="2" xfId="0" applyNumberFormat="1" applyFont="1" applyBorder="1"/>
    <xf numFmtId="1" fontId="122" fillId="0" borderId="2" xfId="20" applyNumberFormat="1" applyFont="1" applyBorder="1" applyAlignment="1">
      <alignment horizontal="right"/>
    </xf>
    <xf numFmtId="1" fontId="122" fillId="2" borderId="2" xfId="20" applyNumberFormat="1" applyFont="1" applyFill="1" applyBorder="1" applyAlignment="1">
      <alignment horizontal="right"/>
    </xf>
    <xf numFmtId="0" fontId="118" fillId="0" borderId="12" xfId="11" applyFont="1" applyBorder="1" applyAlignment="1">
      <alignment horizontal="left" vertical="center" wrapText="1"/>
    </xf>
    <xf numFmtId="0" fontId="122" fillId="0" borderId="2" xfId="11" applyFont="1" applyBorder="1" applyAlignment="1">
      <alignment horizontal="left" indent="1"/>
    </xf>
    <xf numFmtId="0" fontId="121" fillId="0" borderId="12" xfId="11" applyFont="1" applyBorder="1" applyAlignment="1">
      <alignment horizontal="center" vertical="center" wrapText="1"/>
    </xf>
    <xf numFmtId="1" fontId="117" fillId="0" borderId="12" xfId="11" applyNumberFormat="1" applyFont="1" applyBorder="1" applyAlignment="1">
      <alignment horizontal="right" vertical="center" wrapText="1"/>
    </xf>
    <xf numFmtId="170" fontId="122" fillId="0" borderId="2" xfId="11" applyNumberFormat="1" applyFont="1" applyBorder="1" applyAlignment="1">
      <alignment wrapText="1"/>
    </xf>
    <xf numFmtId="172" fontId="125" fillId="0" borderId="2" xfId="11" applyNumberFormat="1" applyFont="1" applyBorder="1" applyAlignment="1">
      <alignment horizontal="right"/>
    </xf>
    <xf numFmtId="172" fontId="125" fillId="2" borderId="2" xfId="11" applyNumberFormat="1" applyFont="1" applyFill="1" applyBorder="1" applyAlignment="1">
      <alignment horizontal="right"/>
    </xf>
    <xf numFmtId="3" fontId="36" fillId="0" borderId="12" xfId="11" applyNumberFormat="1" applyFont="1" applyBorder="1" applyAlignment="1">
      <alignment horizontal="center"/>
    </xf>
    <xf numFmtId="172" fontId="122" fillId="0" borderId="2" xfId="11" applyNumberFormat="1" applyFont="1" applyBorder="1" applyAlignment="1">
      <alignment horizontal="right"/>
    </xf>
    <xf numFmtId="172" fontId="122" fillId="2" borderId="2" xfId="11" applyNumberFormat="1" applyFont="1" applyFill="1" applyBorder="1" applyAlignment="1">
      <alignment horizontal="right"/>
    </xf>
    <xf numFmtId="172" fontId="169" fillId="0" borderId="2" xfId="11" applyNumberFormat="1" applyFont="1" applyBorder="1" applyAlignment="1">
      <alignment horizontal="right"/>
    </xf>
    <xf numFmtId="0" fontId="121" fillId="0" borderId="12" xfId="11" applyFont="1" applyBorder="1" applyAlignment="1">
      <alignment horizontal="center"/>
    </xf>
    <xf numFmtId="1" fontId="122" fillId="0" borderId="2" xfId="11" applyNumberFormat="1" applyFont="1" applyBorder="1" applyAlignment="1">
      <alignment horizontal="right"/>
    </xf>
    <xf numFmtId="1" fontId="122" fillId="2" borderId="2" xfId="11" applyNumberFormat="1" applyFont="1" applyFill="1" applyBorder="1" applyAlignment="1">
      <alignment horizontal="right"/>
    </xf>
    <xf numFmtId="0" fontId="125" fillId="0" borderId="2" xfId="11" applyFont="1" applyBorder="1"/>
    <xf numFmtId="0" fontId="117" fillId="0" borderId="12" xfId="11" applyFont="1" applyBorder="1" applyAlignment="1">
      <alignment horizontal="center" vertical="center"/>
    </xf>
    <xf numFmtId="3" fontId="125" fillId="0" borderId="2" xfId="11" applyNumberFormat="1" applyFont="1" applyBorder="1"/>
    <xf numFmtId="3" fontId="125" fillId="2" borderId="2" xfId="11" applyNumberFormat="1" applyFont="1" applyFill="1" applyBorder="1"/>
    <xf numFmtId="3" fontId="28" fillId="0" borderId="2" xfId="11" applyNumberFormat="1" applyFont="1" applyBorder="1"/>
    <xf numFmtId="0" fontId="117" fillId="0" borderId="2" xfId="11" applyFont="1" applyBorder="1" applyAlignment="1">
      <alignment horizontal="center" vertical="center" wrapText="1"/>
    </xf>
    <xf numFmtId="0" fontId="117" fillId="0" borderId="2" xfId="11" applyFont="1" applyBorder="1" applyAlignment="1">
      <alignment horizontal="right" vertical="center" wrapText="1"/>
    </xf>
    <xf numFmtId="0" fontId="117" fillId="0" borderId="2" xfId="11" applyFont="1" applyBorder="1" applyAlignment="1">
      <alignment horizontal="center" vertical="center"/>
    </xf>
    <xf numFmtId="0" fontId="125" fillId="0" borderId="2" xfId="11" applyFont="1" applyBorder="1" applyAlignment="1">
      <alignment horizontal="left" indent="1"/>
    </xf>
    <xf numFmtId="1" fontId="125" fillId="0" borderId="2" xfId="11" applyNumberFormat="1" applyFont="1" applyBorder="1" applyAlignment="1">
      <alignment horizontal="right"/>
    </xf>
    <xf numFmtId="1" fontId="125" fillId="2" borderId="2" xfId="11" applyNumberFormat="1" applyFont="1" applyFill="1" applyBorder="1" applyAlignment="1">
      <alignment horizontal="right"/>
    </xf>
    <xf numFmtId="1" fontId="28" fillId="0" borderId="2" xfId="11" applyNumberFormat="1" applyFont="1" applyBorder="1" applyAlignment="1">
      <alignment horizontal="right"/>
    </xf>
    <xf numFmtId="0" fontId="125" fillId="0" borderId="2" xfId="11" applyFont="1" applyBorder="1" applyAlignment="1">
      <alignment horizontal="right"/>
    </xf>
    <xf numFmtId="0" fontId="117" fillId="0" borderId="12" xfId="11" applyFont="1" applyBorder="1" applyAlignment="1">
      <alignment horizontal="right" wrapText="1"/>
    </xf>
    <xf numFmtId="3" fontId="125" fillId="0" borderId="2" xfId="11" applyNumberFormat="1" applyFont="1" applyBorder="1" applyAlignment="1">
      <alignment horizontal="right"/>
    </xf>
    <xf numFmtId="0" fontId="117" fillId="0" borderId="12" xfId="11" applyFont="1" applyBorder="1" applyAlignment="1">
      <alignment horizontal="left" vertical="center" wrapText="1"/>
    </xf>
    <xf numFmtId="0" fontId="125" fillId="2" borderId="2" xfId="11" applyFont="1" applyFill="1" applyBorder="1" applyAlignment="1">
      <alignment horizontal="right"/>
    </xf>
    <xf numFmtId="0" fontId="27" fillId="0" borderId="2" xfId="11" applyFont="1" applyBorder="1" applyAlignment="1">
      <alignment horizontal="right"/>
    </xf>
    <xf numFmtId="0" fontId="117" fillId="0" borderId="12" xfId="20" applyFont="1" applyBorder="1" applyAlignment="1">
      <alignment horizontal="right" vertical="center"/>
    </xf>
    <xf numFmtId="0" fontId="117" fillId="0" borderId="12" xfId="20" applyFont="1" applyBorder="1"/>
    <xf numFmtId="170" fontId="129" fillId="0" borderId="12" xfId="23" applyFont="1" applyBorder="1" applyAlignment="1">
      <alignment horizontal="right" vertical="center" wrapText="1"/>
    </xf>
    <xf numFmtId="0" fontId="129" fillId="0" borderId="12" xfId="23" applyNumberFormat="1" applyFont="1" applyBorder="1" applyAlignment="1">
      <alignment horizontal="right" vertical="center" wrapText="1"/>
    </xf>
    <xf numFmtId="0" fontId="117" fillId="0" borderId="12" xfId="20" applyFont="1" applyBorder="1" applyAlignment="1">
      <alignment horizontal="center"/>
    </xf>
    <xf numFmtId="0" fontId="125" fillId="0" borderId="2" xfId="11" applyFont="1" applyBorder="1" applyAlignment="1">
      <alignment horizontal="left"/>
    </xf>
    <xf numFmtId="0" fontId="125" fillId="0" borderId="2" xfId="20" applyFont="1" applyBorder="1"/>
    <xf numFmtId="49" fontId="129" fillId="0" borderId="12" xfId="23" applyNumberFormat="1" applyFont="1" applyBorder="1" applyAlignment="1">
      <alignment horizontal="right" vertical="center" wrapText="1"/>
    </xf>
    <xf numFmtId="0" fontId="117" fillId="0" borderId="12" xfId="20" applyFont="1" applyBorder="1" applyAlignment="1">
      <alignment horizontal="right"/>
    </xf>
    <xf numFmtId="0" fontId="122" fillId="0" borderId="2" xfId="20" applyFont="1" applyBorder="1" applyAlignment="1">
      <alignment wrapText="1"/>
    </xf>
    <xf numFmtId="0" fontId="26" fillId="0" borderId="2" xfId="11" applyFont="1" applyBorder="1" applyAlignment="1">
      <alignment horizontal="center" vertical="center" wrapText="1"/>
    </xf>
    <xf numFmtId="0" fontId="33" fillId="0" borderId="12" xfId="11" applyFont="1" applyBorder="1" applyAlignment="1">
      <alignment horizontal="center" vertical="center" wrapText="1"/>
    </xf>
    <xf numFmtId="0" fontId="42" fillId="0" borderId="2" xfId="11" applyFont="1" applyBorder="1" applyAlignment="1">
      <alignment vertical="center" wrapText="1"/>
    </xf>
    <xf numFmtId="0" fontId="28" fillId="0" borderId="2" xfId="11" applyFont="1" applyBorder="1" applyAlignment="1">
      <alignment horizontal="right" vertical="center"/>
    </xf>
    <xf numFmtId="0" fontId="30" fillId="0" borderId="2" xfId="11" applyFont="1" applyBorder="1" applyAlignment="1">
      <alignment vertical="center"/>
    </xf>
    <xf numFmtId="0" fontId="33" fillId="0" borderId="2" xfId="11" applyFont="1" applyBorder="1" applyAlignment="1">
      <alignment horizontal="left" vertical="center" wrapText="1"/>
    </xf>
    <xf numFmtId="0" fontId="33" fillId="0" borderId="2" xfId="11" applyFont="1" applyBorder="1" applyAlignment="1">
      <alignment horizontal="right" vertical="center" wrapText="1"/>
    </xf>
    <xf numFmtId="0" fontId="46" fillId="0" borderId="12" xfId="11" applyFont="1" applyBorder="1" applyAlignment="1">
      <alignment vertical="center"/>
    </xf>
    <xf numFmtId="0" fontId="36" fillId="0" borderId="12" xfId="11" applyFont="1" applyBorder="1" applyAlignment="1">
      <alignment horizontal="center"/>
    </xf>
    <xf numFmtId="170" fontId="28" fillId="0" borderId="2" xfId="11" quotePrefix="1" applyNumberFormat="1" applyFont="1" applyBorder="1" applyAlignment="1">
      <alignment horizontal="right"/>
    </xf>
    <xf numFmtId="0" fontId="33" fillId="0" borderId="12" xfId="11" applyFont="1" applyBorder="1" applyAlignment="1">
      <alignment horizontal="left" vertical="center" wrapText="1"/>
    </xf>
    <xf numFmtId="0" fontId="42" fillId="0" borderId="2" xfId="11" applyFont="1" applyBorder="1"/>
    <xf numFmtId="170" fontId="42" fillId="0" borderId="2" xfId="11" applyNumberFormat="1" applyFont="1" applyBorder="1" applyAlignment="1">
      <alignment horizontal="right"/>
    </xf>
    <xf numFmtId="170" fontId="42" fillId="0" borderId="2" xfId="11" applyNumberFormat="1" applyFont="1" applyBorder="1"/>
    <xf numFmtId="170" fontId="28" fillId="0" borderId="2" xfId="11" applyNumberFormat="1" applyFont="1" applyBorder="1" applyAlignment="1">
      <alignment horizontal="right"/>
    </xf>
    <xf numFmtId="0" fontId="0" fillId="0" borderId="2" xfId="0" applyBorder="1" applyAlignment="1">
      <alignment horizontal="center" vertical="center"/>
    </xf>
    <xf numFmtId="0" fontId="33" fillId="0" borderId="2" xfId="11" applyFont="1" applyBorder="1" applyAlignment="1">
      <alignment vertical="center" wrapText="1"/>
    </xf>
    <xf numFmtId="0" fontId="70" fillId="0" borderId="2" xfId="40" applyFont="1" applyBorder="1" applyAlignment="1">
      <alignment vertical="top"/>
    </xf>
    <xf numFmtId="0" fontId="69" fillId="0" borderId="2" xfId="40" applyFont="1" applyBorder="1"/>
    <xf numFmtId="0" fontId="39" fillId="0" borderId="12" xfId="40" applyFont="1" applyBorder="1" applyAlignment="1">
      <alignment horizontal="center"/>
    </xf>
    <xf numFmtId="0" fontId="32" fillId="0" borderId="12" xfId="40" applyFont="1" applyBorder="1" applyAlignment="1">
      <alignment horizontal="right" vertical="center"/>
    </xf>
    <xf numFmtId="0" fontId="155" fillId="0" borderId="12" xfId="40" applyFont="1" applyBorder="1" applyAlignment="1">
      <alignment horizontal="center" vertical="center"/>
    </xf>
    <xf numFmtId="170" fontId="30" fillId="0" borderId="2" xfId="40" applyNumberFormat="1" applyFont="1" applyBorder="1"/>
    <xf numFmtId="0" fontId="30" fillId="0" borderId="2" xfId="40" applyFont="1" applyBorder="1"/>
    <xf numFmtId="0" fontId="32" fillId="0" borderId="12" xfId="40" applyFont="1" applyBorder="1" applyAlignment="1">
      <alignment horizontal="center"/>
    </xf>
    <xf numFmtId="1" fontId="32" fillId="0" borderId="12" xfId="40" applyNumberFormat="1" applyFont="1" applyBorder="1" applyAlignment="1">
      <alignment vertical="center"/>
    </xf>
    <xf numFmtId="0" fontId="39" fillId="0" borderId="12" xfId="4" applyFont="1" applyBorder="1" applyAlignment="1">
      <alignment horizontal="center" vertical="center"/>
    </xf>
    <xf numFmtId="0" fontId="32" fillId="0" borderId="12" xfId="40" applyFont="1" applyBorder="1" applyAlignment="1">
      <alignment vertical="center"/>
    </xf>
    <xf numFmtId="0" fontId="32" fillId="0" borderId="12" xfId="40" applyFont="1" applyBorder="1"/>
    <xf numFmtId="0" fontId="125" fillId="0" borderId="2" xfId="40" applyFont="1" applyBorder="1" applyAlignment="1">
      <alignment horizontal="left"/>
    </xf>
    <xf numFmtId="0" fontId="125" fillId="0" borderId="2" xfId="40" applyFont="1" applyBorder="1"/>
    <xf numFmtId="0" fontId="155" fillId="0" borderId="12" xfId="40" applyFont="1" applyBorder="1" applyAlignment="1">
      <alignment horizontal="center"/>
    </xf>
    <xf numFmtId="0" fontId="117" fillId="0" borderId="12" xfId="4" applyFont="1" applyBorder="1" applyAlignment="1">
      <alignment horizontal="center" vertical="center"/>
    </xf>
    <xf numFmtId="1" fontId="117" fillId="0" borderId="12" xfId="40" applyNumberFormat="1" applyFont="1" applyBorder="1" applyAlignment="1">
      <alignment vertical="center"/>
    </xf>
    <xf numFmtId="0" fontId="117" fillId="0" borderId="12" xfId="40" applyFont="1" applyBorder="1"/>
    <xf numFmtId="0" fontId="117" fillId="0" borderId="12" xfId="40" applyFont="1" applyBorder="1" applyAlignment="1">
      <alignment horizontal="right" vertical="center"/>
    </xf>
    <xf numFmtId="0" fontId="28" fillId="0" borderId="2" xfId="40" applyFont="1" applyBorder="1" applyAlignment="1">
      <alignment wrapText="1"/>
    </xf>
    <xf numFmtId="0" fontId="28" fillId="0" borderId="2" xfId="40" applyFont="1" applyBorder="1"/>
    <xf numFmtId="0" fontId="33" fillId="0" borderId="12" xfId="40" applyFont="1" applyBorder="1" applyAlignment="1">
      <alignment horizontal="center"/>
    </xf>
    <xf numFmtId="0" fontId="46" fillId="0" borderId="12" xfId="41" applyFont="1" applyBorder="1" applyAlignment="1">
      <alignment horizontal="right"/>
    </xf>
    <xf numFmtId="0" fontId="33" fillId="0" borderId="12" xfId="41" applyFont="1" applyBorder="1" applyAlignment="1">
      <alignment horizontal="right"/>
    </xf>
    <xf numFmtId="0" fontId="33" fillId="0" borderId="12" xfId="41" applyFont="1" applyBorder="1" applyAlignment="1">
      <alignment horizontal="center"/>
    </xf>
    <xf numFmtId="0" fontId="33" fillId="0" borderId="12" xfId="40" applyFont="1" applyBorder="1" applyAlignment="1">
      <alignment horizontal="center" vertical="center"/>
    </xf>
    <xf numFmtId="0" fontId="32" fillId="0" borderId="12" xfId="40" applyFont="1" applyBorder="1" applyAlignment="1">
      <alignment horizontal="center" vertical="center"/>
    </xf>
    <xf numFmtId="0" fontId="30" fillId="0" borderId="2" xfId="11" applyFont="1" applyBorder="1" applyAlignment="1">
      <alignment horizontal="left" wrapText="1"/>
    </xf>
    <xf numFmtId="0" fontId="33" fillId="0" borderId="2" xfId="11" applyFont="1" applyBorder="1" applyAlignment="1">
      <alignment horizontal="left" wrapText="1"/>
    </xf>
    <xf numFmtId="0" fontId="30" fillId="0" borderId="2" xfId="40" applyFont="1" applyBorder="1" applyAlignment="1">
      <alignment horizontal="right"/>
    </xf>
    <xf numFmtId="0" fontId="33" fillId="0" borderId="2" xfId="11" applyFont="1" applyBorder="1" applyAlignment="1">
      <alignment horizontal="center" wrapText="1"/>
    </xf>
    <xf numFmtId="0" fontId="33" fillId="0" borderId="2" xfId="40" applyFont="1" applyBorder="1" applyAlignment="1">
      <alignment horizontal="left" vertical="center"/>
    </xf>
    <xf numFmtId="0" fontId="32" fillId="0" borderId="2" xfId="40" applyFont="1" applyBorder="1" applyAlignment="1">
      <alignment vertical="center"/>
    </xf>
    <xf numFmtId="0" fontId="32" fillId="0" borderId="2" xfId="40" applyFont="1" applyBorder="1" applyAlignment="1">
      <alignment horizontal="right" vertical="center"/>
    </xf>
    <xf numFmtId="0" fontId="38" fillId="0" borderId="2" xfId="40" applyFont="1" applyBorder="1" applyAlignment="1">
      <alignment vertical="top"/>
    </xf>
    <xf numFmtId="0" fontId="38" fillId="0" borderId="2" xfId="40" applyFont="1" applyBorder="1" applyAlignment="1">
      <alignment horizontal="left" vertical="top"/>
    </xf>
    <xf numFmtId="0" fontId="33" fillId="0" borderId="12" xfId="11" applyFont="1" applyBorder="1" applyAlignment="1">
      <alignment horizontal="center" wrapText="1"/>
    </xf>
    <xf numFmtId="0" fontId="32" fillId="0" borderId="12" xfId="40" applyFont="1" applyBorder="1" applyAlignment="1">
      <alignment horizontal="right"/>
    </xf>
    <xf numFmtId="0" fontId="41" fillId="0" borderId="2" xfId="40" applyFont="1" applyBorder="1" applyAlignment="1">
      <alignment horizontal="left"/>
    </xf>
    <xf numFmtId="0" fontId="30" fillId="0" borderId="12" xfId="33" applyFont="1" applyBorder="1" applyAlignment="1">
      <alignment vertical="center"/>
    </xf>
    <xf numFmtId="0" fontId="130" fillId="0" borderId="12" xfId="33" applyFont="1" applyBorder="1" applyAlignment="1">
      <alignment horizontal="right" vertical="center" wrapText="1"/>
    </xf>
    <xf numFmtId="0" fontId="36" fillId="0" borderId="12" xfId="11" applyFont="1" applyBorder="1" applyAlignment="1">
      <alignment horizontal="right"/>
    </xf>
    <xf numFmtId="49" fontId="30" fillId="0" borderId="2" xfId="33" applyNumberFormat="1" applyFont="1" applyBorder="1" applyAlignment="1">
      <alignment horizontal="center" vertical="center" wrapText="1"/>
    </xf>
    <xf numFmtId="0" fontId="30" fillId="0" borderId="2" xfId="11" applyFont="1" applyBorder="1" applyAlignment="1">
      <alignment horizontal="center"/>
    </xf>
    <xf numFmtId="3" fontId="30" fillId="0" borderId="2" xfId="11" applyNumberFormat="1" applyFont="1" applyBorder="1"/>
    <xf numFmtId="1" fontId="130" fillId="0" borderId="12" xfId="33" applyNumberFormat="1" applyFont="1" applyBorder="1" applyAlignment="1">
      <alignment horizontal="right" vertical="center" wrapText="1"/>
    </xf>
    <xf numFmtId="0" fontId="115" fillId="0" borderId="12" xfId="11" applyFont="1" applyBorder="1" applyAlignment="1">
      <alignment horizontal="right"/>
    </xf>
    <xf numFmtId="0" fontId="36" fillId="0" borderId="12" xfId="11" applyFont="1" applyBorder="1"/>
    <xf numFmtId="49" fontId="30" fillId="0" borderId="2" xfId="33" applyNumberFormat="1" applyFont="1" applyBorder="1" applyAlignment="1">
      <alignment vertical="center" wrapText="1"/>
    </xf>
    <xf numFmtId="172" fontId="116" fillId="0" borderId="2" xfId="0" applyNumberFormat="1" applyFont="1" applyBorder="1"/>
    <xf numFmtId="0" fontId="136" fillId="0" borderId="12" xfId="4" applyFont="1" applyBorder="1" applyAlignment="1">
      <alignment horizontal="right" vertical="center"/>
    </xf>
    <xf numFmtId="0" fontId="136" fillId="0" borderId="12" xfId="11" applyFont="1" applyBorder="1" applyAlignment="1">
      <alignment horizontal="right"/>
    </xf>
    <xf numFmtId="0" fontId="36" fillId="0" borderId="12" xfId="1" applyFont="1" applyBorder="1" applyAlignment="1">
      <alignment horizontal="center" vertical="center"/>
    </xf>
    <xf numFmtId="0" fontId="130" fillId="0" borderId="12" xfId="11" applyFont="1" applyBorder="1" applyAlignment="1">
      <alignment horizontal="right"/>
    </xf>
    <xf numFmtId="0" fontId="36" fillId="0" borderId="12" xfId="1" applyFont="1" applyBorder="1" applyAlignment="1">
      <alignment horizontal="center"/>
    </xf>
    <xf numFmtId="0" fontId="93" fillId="0" borderId="2" xfId="1" applyFont="1" applyBorder="1"/>
    <xf numFmtId="3" fontId="93" fillId="0" borderId="2" xfId="11" applyNumberFormat="1" applyFont="1" applyBorder="1"/>
    <xf numFmtId="3" fontId="28" fillId="0" borderId="2" xfId="1" applyNumberFormat="1" applyFont="1" applyBorder="1"/>
    <xf numFmtId="0" fontId="33" fillId="0" borderId="12" xfId="26" applyFont="1" applyBorder="1" applyAlignment="1">
      <alignment horizontal="center" vertical="center" wrapText="1"/>
    </xf>
    <xf numFmtId="0" fontId="115" fillId="0" borderId="12" xfId="33" applyFont="1" applyBorder="1" applyAlignment="1">
      <alignment horizontal="right" vertical="center" wrapText="1"/>
    </xf>
    <xf numFmtId="0" fontId="115" fillId="0" borderId="12" xfId="1" applyFont="1" applyBorder="1"/>
    <xf numFmtId="0" fontId="30" fillId="0" borderId="2" xfId="25" applyFont="1" applyBorder="1" applyAlignment="1">
      <alignment horizontal="left" vertical="center" wrapText="1"/>
    </xf>
    <xf numFmtId="170" fontId="42" fillId="0" borderId="2" xfId="1" applyNumberFormat="1" applyFont="1" applyBorder="1"/>
    <xf numFmtId="0" fontId="42" fillId="0" borderId="2" xfId="1" applyFont="1" applyBorder="1"/>
    <xf numFmtId="0" fontId="33" fillId="0" borderId="12" xfId="11" applyFont="1" applyBorder="1" applyAlignment="1">
      <alignment horizontal="left" vertical="center"/>
    </xf>
    <xf numFmtId="0" fontId="130" fillId="0" borderId="12" xfId="11" applyFont="1" applyBorder="1" applyAlignment="1">
      <alignment horizontal="right" vertical="center"/>
    </xf>
    <xf numFmtId="0" fontId="130" fillId="0" borderId="12" xfId="11" applyFont="1" applyBorder="1"/>
    <xf numFmtId="0" fontId="36" fillId="0" borderId="12" xfId="11" applyFont="1" applyBorder="1" applyAlignment="1">
      <alignment horizontal="center" vertical="center"/>
    </xf>
    <xf numFmtId="49" fontId="30" fillId="0" borderId="2" xfId="33" applyNumberFormat="1" applyFont="1" applyBorder="1" applyAlignment="1">
      <alignment horizontal="left" vertical="center" wrapText="1"/>
    </xf>
    <xf numFmtId="0" fontId="33" fillId="0" borderId="12" xfId="11" applyFont="1" applyBorder="1" applyAlignment="1">
      <alignment horizontal="right" vertical="center"/>
    </xf>
    <xf numFmtId="0" fontId="117" fillId="0" borderId="12" xfId="11" applyFont="1" applyBorder="1" applyAlignment="1">
      <alignment horizontal="right" vertical="center"/>
    </xf>
    <xf numFmtId="0" fontId="117" fillId="0" borderId="12" xfId="11" applyFont="1" applyBorder="1"/>
    <xf numFmtId="0" fontId="117" fillId="0" borderId="12" xfId="4" applyFont="1" applyBorder="1" applyAlignment="1">
      <alignment horizontal="right" vertical="center"/>
    </xf>
    <xf numFmtId="0" fontId="33" fillId="0" borderId="2" xfId="11" applyFont="1" applyBorder="1" applyAlignment="1">
      <alignment horizontal="left" vertical="center"/>
    </xf>
    <xf numFmtId="0" fontId="32" fillId="0" borderId="2" xfId="11" applyFont="1" applyBorder="1" applyAlignment="1">
      <alignment horizontal="right" vertical="center"/>
    </xf>
    <xf numFmtId="0" fontId="32" fillId="0" borderId="2" xfId="11" applyFont="1" applyBorder="1"/>
    <xf numFmtId="0" fontId="36" fillId="0" borderId="2" xfId="11" applyFont="1" applyBorder="1" applyAlignment="1">
      <alignment horizontal="center" vertical="center"/>
    </xf>
    <xf numFmtId="0" fontId="38" fillId="0" borderId="12" xfId="11" applyFont="1" applyBorder="1"/>
    <xf numFmtId="0" fontId="117" fillId="0" borderId="12" xfId="11" applyFont="1" applyBorder="1" applyAlignment="1">
      <alignment vertical="center"/>
    </xf>
    <xf numFmtId="3" fontId="122" fillId="0" borderId="2" xfId="11" applyNumberFormat="1" applyFont="1" applyBorder="1"/>
    <xf numFmtId="0" fontId="36" fillId="0" borderId="12" xfId="11" applyFont="1" applyBorder="1" applyAlignment="1">
      <alignment horizontal="right" vertical="center"/>
    </xf>
    <xf numFmtId="0" fontId="30" fillId="0" borderId="2" xfId="11" applyFont="1" applyBorder="1" applyAlignment="1">
      <alignment horizontal="right"/>
    </xf>
    <xf numFmtId="0" fontId="65" fillId="0" borderId="12" xfId="11" applyFont="1" applyBorder="1" applyAlignment="1">
      <alignment horizontal="right" vertical="center"/>
    </xf>
    <xf numFmtId="0" fontId="122" fillId="0" borderId="2" xfId="26" applyFont="1" applyBorder="1"/>
    <xf numFmtId="0" fontId="29" fillId="0" borderId="2" xfId="11" applyFont="1" applyBorder="1"/>
    <xf numFmtId="0" fontId="33" fillId="0" borderId="2" xfId="11" applyFont="1" applyBorder="1" applyAlignment="1">
      <alignment horizontal="right" vertical="center"/>
    </xf>
    <xf numFmtId="0" fontId="122" fillId="0" borderId="2" xfId="26" applyFont="1" applyBorder="1" applyAlignment="1">
      <alignment wrapText="1"/>
    </xf>
    <xf numFmtId="0" fontId="122" fillId="2" borderId="2" xfId="11" applyFont="1" applyFill="1" applyBorder="1" applyAlignment="1">
      <alignment horizontal="center"/>
    </xf>
    <xf numFmtId="0" fontId="122" fillId="0" borderId="2" xfId="11" applyFont="1" applyBorder="1" applyAlignment="1">
      <alignment horizontal="center"/>
    </xf>
    <xf numFmtId="0" fontId="28" fillId="0" borderId="12" xfId="11" applyFont="1" applyBorder="1"/>
    <xf numFmtId="0" fontId="117" fillId="0" borderId="12" xfId="1" applyFont="1" applyBorder="1" applyAlignment="1">
      <alignment horizontal="right" vertical="center"/>
    </xf>
    <xf numFmtId="0" fontId="117" fillId="0" borderId="12" xfId="1" applyFont="1" applyBorder="1" applyAlignment="1">
      <alignment horizontal="center" vertical="center"/>
    </xf>
    <xf numFmtId="3" fontId="36" fillId="0" borderId="12" xfId="11" applyNumberFormat="1" applyFont="1" applyBorder="1"/>
    <xf numFmtId="0" fontId="125" fillId="0" borderId="12" xfId="11" applyFont="1" applyBorder="1"/>
    <xf numFmtId="0" fontId="117" fillId="0" borderId="12" xfId="1" applyFont="1" applyBorder="1" applyAlignment="1">
      <alignment vertical="center"/>
    </xf>
    <xf numFmtId="0" fontId="122" fillId="0" borderId="2" xfId="1" applyFont="1" applyBorder="1" applyAlignment="1">
      <alignment horizontal="left" indent="2"/>
    </xf>
    <xf numFmtId="0" fontId="125" fillId="0" borderId="2" xfId="11" applyFont="1" applyBorder="1" applyAlignment="1">
      <alignment horizontal="center"/>
    </xf>
    <xf numFmtId="0" fontId="27" fillId="0" borderId="2" xfId="11" applyFont="1" applyBorder="1"/>
    <xf numFmtId="0" fontId="66" fillId="0" borderId="12" xfId="11" applyFont="1" applyBorder="1"/>
    <xf numFmtId="0" fontId="30" fillId="0" borderId="12" xfId="1" applyFont="1" applyBorder="1" applyAlignment="1">
      <alignment horizontal="left" indent="1"/>
    </xf>
    <xf numFmtId="0" fontId="33" fillId="0" borderId="12" xfId="1" applyFont="1" applyBorder="1" applyAlignment="1">
      <alignment horizontal="right" vertical="center"/>
    </xf>
    <xf numFmtId="0" fontId="36" fillId="0" borderId="12" xfId="1" applyFont="1" applyBorder="1" applyAlignment="1">
      <alignment horizontal="right" vertical="center"/>
    </xf>
    <xf numFmtId="0" fontId="65" fillId="0" borderId="12" xfId="1" applyFont="1" applyBorder="1" applyAlignment="1">
      <alignment horizontal="right" vertical="center"/>
    </xf>
    <xf numFmtId="0" fontId="41" fillId="0" borderId="2" xfId="1" applyFont="1" applyBorder="1" applyAlignment="1">
      <alignment horizontal="right"/>
    </xf>
    <xf numFmtId="0" fontId="41" fillId="0" borderId="2" xfId="11" applyFont="1" applyBorder="1" applyAlignment="1">
      <alignment horizontal="right"/>
    </xf>
    <xf numFmtId="0" fontId="41" fillId="0" borderId="2" xfId="11" applyFont="1" applyBorder="1"/>
    <xf numFmtId="0" fontId="50" fillId="0" borderId="2" xfId="0" applyFont="1" applyBorder="1"/>
    <xf numFmtId="0" fontId="40" fillId="0" borderId="12" xfId="26" applyFont="1" applyBorder="1" applyAlignment="1">
      <alignment horizontal="center" vertical="center" wrapText="1"/>
    </xf>
    <xf numFmtId="0" fontId="68" fillId="0" borderId="12" xfId="26" applyFont="1" applyBorder="1" applyAlignment="1">
      <alignment horizontal="right" vertical="center" wrapText="1"/>
    </xf>
    <xf numFmtId="0" fontId="68" fillId="0" borderId="12" xfId="0" applyFont="1" applyBorder="1" applyAlignment="1">
      <alignment horizontal="center"/>
    </xf>
    <xf numFmtId="174" fontId="41" fillId="0" borderId="2" xfId="11" applyNumberFormat="1" applyFont="1" applyBorder="1"/>
    <xf numFmtId="0" fontId="41" fillId="0" borderId="2" xfId="11" applyFont="1" applyBorder="1" applyAlignment="1">
      <alignment horizontal="left" indent="1"/>
    </xf>
    <xf numFmtId="49" fontId="40" fillId="0" borderId="12" xfId="27" applyNumberFormat="1" applyFont="1" applyBorder="1" applyAlignment="1">
      <alignment horizontal="right" vertical="center" wrapText="1"/>
    </xf>
    <xf numFmtId="0" fontId="68" fillId="0" borderId="12" xfId="11" applyFont="1" applyBorder="1" applyAlignment="1">
      <alignment horizontal="right" vertical="center"/>
    </xf>
    <xf numFmtId="0" fontId="50" fillId="0" borderId="2" xfId="11" applyFont="1" applyBorder="1"/>
    <xf numFmtId="0" fontId="68" fillId="0" borderId="12" xfId="11" applyFont="1" applyBorder="1" applyAlignment="1">
      <alignment vertical="center"/>
    </xf>
    <xf numFmtId="1" fontId="42" fillId="0" borderId="2" xfId="0" applyNumberFormat="1" applyFont="1" applyBorder="1"/>
    <xf numFmtId="0" fontId="0" fillId="0" borderId="13" xfId="0" applyBorder="1"/>
    <xf numFmtId="0" fontId="68" fillId="0" borderId="12" xfId="11" applyFont="1" applyBorder="1" applyAlignment="1">
      <alignment horizontal="center" vertical="center"/>
    </xf>
    <xf numFmtId="0" fontId="40" fillId="0" borderId="12" xfId="11" applyFont="1" applyBorder="1" applyAlignment="1">
      <alignment horizontal="center"/>
    </xf>
    <xf numFmtId="1" fontId="146" fillId="0" borderId="12" xfId="23" applyNumberFormat="1" applyFont="1" applyBorder="1" applyAlignment="1">
      <alignment horizontal="right" vertical="center"/>
    </xf>
    <xf numFmtId="0" fontId="68" fillId="0" borderId="12" xfId="0" applyFont="1" applyBorder="1" applyAlignment="1">
      <alignment horizontal="center" vertical="center"/>
    </xf>
    <xf numFmtId="0" fontId="41" fillId="0" borderId="2" xfId="6" applyFont="1" applyBorder="1" applyAlignment="1"/>
    <xf numFmtId="0" fontId="41" fillId="0" borderId="2" xfId="6" applyFont="1" applyBorder="1" applyAlignment="1">
      <alignment horizontal="right"/>
    </xf>
    <xf numFmtId="0" fontId="28" fillId="0" borderId="2" xfId="11" applyFont="1" applyBorder="1" applyAlignment="1">
      <alignment horizontal="right"/>
    </xf>
    <xf numFmtId="0" fontId="41" fillId="0" borderId="2" xfId="11" applyFont="1" applyBorder="1" applyAlignment="1">
      <alignment vertical="center" wrapText="1"/>
    </xf>
    <xf numFmtId="0" fontId="30" fillId="0" borderId="2" xfId="6" applyFont="1" applyBorder="1" applyAlignment="1">
      <alignment horizontal="right"/>
    </xf>
    <xf numFmtId="0" fontId="96" fillId="0" borderId="2" xfId="19" applyFont="1" applyBorder="1" applyAlignment="1">
      <alignment horizontal="center" vertical="top"/>
    </xf>
    <xf numFmtId="49" fontId="99" fillId="0" borderId="2" xfId="19" applyNumberFormat="1" applyFont="1" applyBorder="1"/>
    <xf numFmtId="0" fontId="116" fillId="0" borderId="2" xfId="6" applyFont="1" applyBorder="1" applyAlignment="1">
      <alignment horizontal="right"/>
    </xf>
    <xf numFmtId="0" fontId="41" fillId="0" borderId="2" xfId="11" applyFont="1" applyBorder="1" applyAlignment="1">
      <alignment horizontal="left" vertical="center" wrapText="1"/>
    </xf>
    <xf numFmtId="49" fontId="99" fillId="0" borderId="2" xfId="19" applyNumberFormat="1" applyFont="1" applyBorder="1" applyAlignment="1">
      <alignment vertical="top" wrapText="1"/>
    </xf>
    <xf numFmtId="0" fontId="116" fillId="0" borderId="2" xfId="11" applyFont="1" applyBorder="1"/>
    <xf numFmtId="0" fontId="116" fillId="0" borderId="2" xfId="28" applyFont="1" applyBorder="1"/>
    <xf numFmtId="49" fontId="40" fillId="0" borderId="12" xfId="11" applyNumberFormat="1" applyFont="1" applyBorder="1" applyAlignment="1">
      <alignment horizontal="right" vertical="center" wrapText="1"/>
    </xf>
    <xf numFmtId="0" fontId="46" fillId="0" borderId="12" xfId="11" applyFont="1" applyBorder="1" applyAlignment="1">
      <alignment horizontal="center"/>
    </xf>
    <xf numFmtId="0" fontId="41" fillId="0" borderId="2" xfId="11" applyFont="1" applyBorder="1" applyAlignment="1">
      <alignment horizontal="left"/>
    </xf>
    <xf numFmtId="170" fontId="41" fillId="0" borderId="2" xfId="11" applyNumberFormat="1" applyFont="1" applyBorder="1" applyAlignment="1">
      <alignment horizontal="right"/>
    </xf>
    <xf numFmtId="170" fontId="28" fillId="0" borderId="2" xfId="11" applyNumberFormat="1" applyFont="1" applyBorder="1"/>
    <xf numFmtId="49" fontId="94" fillId="0" borderId="12" xfId="11" applyNumberFormat="1" applyFont="1" applyBorder="1" applyAlignment="1">
      <alignment horizontal="right" vertical="center" wrapText="1"/>
    </xf>
    <xf numFmtId="0" fontId="68" fillId="0" borderId="12" xfId="11" applyFont="1" applyBorder="1" applyAlignment="1">
      <alignment horizontal="center"/>
    </xf>
    <xf numFmtId="0" fontId="41" fillId="0" borderId="2" xfId="6" applyFont="1" applyBorder="1" applyAlignment="1">
      <alignment horizontal="right" vertical="center"/>
    </xf>
    <xf numFmtId="0" fontId="41" fillId="0" borderId="2" xfId="11" applyFont="1" applyBorder="1" applyAlignment="1">
      <alignment vertical="center"/>
    </xf>
    <xf numFmtId="0" fontId="40" fillId="0" borderId="13" xfId="11" applyFont="1" applyBorder="1" applyAlignment="1">
      <alignment horizontal="left" wrapText="1"/>
    </xf>
    <xf numFmtId="0" fontId="40" fillId="0" borderId="13" xfId="11" applyFont="1" applyBorder="1"/>
    <xf numFmtId="0" fontId="50" fillId="0" borderId="12" xfId="11" applyFont="1" applyBorder="1"/>
    <xf numFmtId="0" fontId="68" fillId="0" borderId="12" xfId="11" applyFont="1" applyBorder="1"/>
    <xf numFmtId="49" fontId="99" fillId="0" borderId="2" xfId="11" applyNumberFormat="1" applyFont="1" applyBorder="1" applyAlignment="1">
      <alignment horizontal="left" wrapText="1"/>
    </xf>
    <xf numFmtId="49" fontId="99" fillId="0" borderId="2" xfId="11" applyNumberFormat="1" applyFont="1" applyBorder="1"/>
    <xf numFmtId="0" fontId="41" fillId="2" borderId="2" xfId="11" applyFont="1" applyFill="1" applyBorder="1"/>
    <xf numFmtId="0" fontId="30" fillId="2" borderId="2" xfId="11" applyFont="1" applyFill="1" applyBorder="1"/>
    <xf numFmtId="0" fontId="41" fillId="0" borderId="2" xfId="11" applyFont="1" applyBorder="1" applyAlignment="1">
      <alignment horizontal="left" wrapText="1"/>
    </xf>
    <xf numFmtId="0" fontId="41" fillId="2" borderId="2" xfId="11" applyFont="1" applyFill="1" applyBorder="1" applyAlignment="1">
      <alignment horizontal="right"/>
    </xf>
    <xf numFmtId="0" fontId="42" fillId="0" borderId="2" xfId="11" applyFont="1" applyBorder="1" applyAlignment="1">
      <alignment horizontal="right"/>
    </xf>
    <xf numFmtId="0" fontId="62" fillId="0" borderId="2" xfId="19" applyFont="1" applyBorder="1" applyAlignment="1">
      <alignment vertical="top"/>
    </xf>
    <xf numFmtId="1" fontId="40" fillId="0" borderId="12" xfId="11" applyNumberFormat="1" applyFont="1" applyBorder="1" applyAlignment="1">
      <alignment horizontal="right" wrapText="1"/>
    </xf>
    <xf numFmtId="1" fontId="68" fillId="0" borderId="12" xfId="11" applyNumberFormat="1" applyFont="1" applyBorder="1" applyAlignment="1">
      <alignment horizontal="right" vertical="center" wrapText="1"/>
    </xf>
    <xf numFmtId="1" fontId="32" fillId="0" borderId="12" xfId="11" applyNumberFormat="1" applyFont="1" applyBorder="1" applyAlignment="1">
      <alignment horizontal="right" vertical="center" wrapText="1"/>
    </xf>
    <xf numFmtId="1" fontId="68" fillId="0" borderId="12" xfId="11" applyNumberFormat="1" applyFont="1" applyBorder="1" applyAlignment="1">
      <alignment horizontal="center" vertical="center" wrapText="1"/>
    </xf>
    <xf numFmtId="0" fontId="99" fillId="0" borderId="2" xfId="6" applyFont="1" applyBorder="1" applyAlignment="1">
      <alignment wrapText="1"/>
    </xf>
    <xf numFmtId="174" fontId="99" fillId="0" borderId="2" xfId="6" applyNumberFormat="1" applyFont="1" applyBorder="1" applyAlignment="1">
      <alignment wrapText="1"/>
    </xf>
    <xf numFmtId="170" fontId="99" fillId="0" borderId="2" xfId="6" applyNumberFormat="1" applyFont="1" applyBorder="1" applyAlignment="1">
      <alignment wrapText="1"/>
    </xf>
    <xf numFmtId="170" fontId="43" fillId="0" borderId="2" xfId="6" applyNumberFormat="1" applyFont="1" applyBorder="1" applyAlignment="1">
      <alignment wrapText="1"/>
    </xf>
    <xf numFmtId="0" fontId="172" fillId="0" borderId="2" xfId="19" applyFont="1" applyBorder="1" applyAlignment="1">
      <alignment wrapText="1"/>
    </xf>
    <xf numFmtId="0" fontId="40" fillId="0" borderId="12" xfId="115" applyFont="1" applyBorder="1" applyAlignment="1">
      <alignment horizontal="center" vertical="center" wrapText="1"/>
    </xf>
    <xf numFmtId="0" fontId="68" fillId="0" borderId="12" xfId="115" applyFont="1" applyBorder="1" applyAlignment="1">
      <alignment vertical="center"/>
    </xf>
    <xf numFmtId="0" fontId="32" fillId="0" borderId="12" xfId="115" applyFont="1" applyBorder="1" applyAlignment="1">
      <alignment vertical="center"/>
    </xf>
    <xf numFmtId="0" fontId="68" fillId="0" borderId="12" xfId="115" applyFont="1" applyBorder="1" applyAlignment="1">
      <alignment horizontal="center" vertical="center"/>
    </xf>
    <xf numFmtId="0" fontId="41" fillId="0" borderId="2" xfId="115" applyFont="1" applyBorder="1" applyAlignment="1">
      <alignment vertical="center"/>
    </xf>
    <xf numFmtId="0" fontId="30" fillId="0" borderId="2" xfId="115" applyFont="1" applyBorder="1" applyAlignment="1">
      <alignment vertical="center"/>
    </xf>
    <xf numFmtId="0" fontId="116" fillId="0" borderId="2" xfId="115" applyFont="1" applyBorder="1" applyAlignment="1">
      <alignment vertical="center"/>
    </xf>
    <xf numFmtId="170" fontId="30" fillId="0" borderId="2" xfId="123" applyNumberFormat="1" applyFont="1" applyBorder="1" applyAlignment="1">
      <alignment vertical="center"/>
    </xf>
    <xf numFmtId="0" fontId="0" fillId="0" borderId="12" xfId="0" applyBorder="1"/>
    <xf numFmtId="0" fontId="50" fillId="0" borderId="2" xfId="6" applyFont="1" applyBorder="1" applyAlignment="1"/>
    <xf numFmtId="0" fontId="40" fillId="0" borderId="2" xfId="11" applyFont="1" applyBorder="1"/>
    <xf numFmtId="0" fontId="50" fillId="0" borderId="2" xfId="11" applyFont="1" applyBorder="1" applyAlignment="1">
      <alignment horizontal="left"/>
    </xf>
    <xf numFmtId="0" fontId="36" fillId="0" borderId="12" xfId="0" applyFont="1" applyBorder="1"/>
    <xf numFmtId="0" fontId="41" fillId="0" borderId="12" xfId="11" applyFont="1" applyBorder="1"/>
    <xf numFmtId="0" fontId="94" fillId="0" borderId="2" xfId="11" applyFont="1" applyBorder="1" applyAlignment="1">
      <alignment horizontal="left"/>
    </xf>
    <xf numFmtId="49" fontId="33" fillId="0" borderId="12" xfId="11" applyNumberFormat="1" applyFont="1" applyBorder="1" applyAlignment="1">
      <alignment horizontal="right" vertical="center" wrapText="1"/>
    </xf>
    <xf numFmtId="0" fontId="32" fillId="0" borderId="12" xfId="11" applyFont="1" applyBorder="1" applyAlignment="1">
      <alignment horizontal="center" vertical="center"/>
    </xf>
    <xf numFmtId="0" fontId="116" fillId="0" borderId="2" xfId="121" applyFont="1" applyBorder="1"/>
    <xf numFmtId="0" fontId="0" fillId="0" borderId="0" xfId="119" applyFont="1" applyAlignment="1">
      <alignment horizontal="left" vertical="center" wrapText="1"/>
    </xf>
    <xf numFmtId="0" fontId="0" fillId="0" borderId="0" xfId="119" applyFont="1" applyAlignment="1">
      <alignment horizontal="left" vertical="center"/>
    </xf>
    <xf numFmtId="3" fontId="27" fillId="0" borderId="2" xfId="119" applyNumberFormat="1" applyBorder="1" applyAlignment="1">
      <alignment horizontal="left" vertical="center" wrapText="1"/>
    </xf>
    <xf numFmtId="0" fontId="180" fillId="0" borderId="12" xfId="0" applyFont="1" applyBorder="1" applyAlignment="1">
      <alignment horizontal="right" vertical="center"/>
    </xf>
    <xf numFmtId="172" fontId="180" fillId="0" borderId="0" xfId="0" applyNumberFormat="1" applyFont="1"/>
    <xf numFmtId="0" fontId="27" fillId="0" borderId="0" xfId="4" applyFont="1" applyAlignment="1">
      <alignment vertical="top"/>
    </xf>
    <xf numFmtId="172" fontId="181" fillId="0" borderId="0" xfId="0" applyNumberFormat="1" applyFont="1"/>
    <xf numFmtId="0" fontId="28" fillId="0" borderId="0" xfId="4" applyFont="1" applyAlignment="1">
      <alignment horizontal="left" vertical="top" wrapText="1"/>
    </xf>
    <xf numFmtId="3" fontId="50" fillId="0" borderId="0" xfId="120" applyNumberFormat="1" applyFont="1" applyAlignment="1">
      <alignment vertical="top" wrapText="1" shrinkToFit="1"/>
    </xf>
    <xf numFmtId="3" fontId="50" fillId="0" borderId="0" xfId="120" applyNumberFormat="1" applyFont="1" applyAlignment="1">
      <alignment vertical="top" wrapText="1"/>
    </xf>
    <xf numFmtId="0" fontId="28" fillId="0" borderId="0" xfId="4" applyFont="1" applyAlignment="1">
      <alignment vertical="top" wrapText="1"/>
    </xf>
    <xf numFmtId="3" fontId="50" fillId="0" borderId="0" xfId="120" applyNumberFormat="1" applyFont="1" applyAlignment="1">
      <alignment vertical="top"/>
    </xf>
    <xf numFmtId="1" fontId="28" fillId="0" borderId="0" xfId="120" applyNumberFormat="1" applyFont="1" applyAlignment="1">
      <alignment vertical="top"/>
    </xf>
    <xf numFmtId="172" fontId="181" fillId="0" borderId="0" xfId="0" applyNumberFormat="1" applyFont="1" applyAlignment="1">
      <alignment horizontal="right"/>
    </xf>
    <xf numFmtId="1" fontId="28" fillId="0" borderId="0" xfId="120" applyNumberFormat="1" applyFont="1" applyAlignment="1">
      <alignment vertical="top" wrapText="1"/>
    </xf>
    <xf numFmtId="0" fontId="28" fillId="0" borderId="2" xfId="4" applyFont="1" applyBorder="1" applyAlignment="1">
      <alignment vertical="top"/>
    </xf>
    <xf numFmtId="172" fontId="181" fillId="0" borderId="2" xfId="0" applyNumberFormat="1" applyFont="1" applyBorder="1"/>
    <xf numFmtId="3" fontId="180" fillId="0" borderId="0" xfId="0" applyNumberFormat="1" applyFont="1"/>
    <xf numFmtId="3" fontId="181" fillId="0" borderId="0" xfId="0" applyNumberFormat="1" applyFont="1"/>
    <xf numFmtId="1" fontId="28" fillId="0" borderId="0" xfId="0" applyNumberFormat="1" applyFont="1"/>
    <xf numFmtId="3" fontId="28" fillId="0" borderId="0" xfId="4" applyNumberFormat="1" applyFont="1" applyAlignment="1">
      <alignment horizontal="right"/>
    </xf>
    <xf numFmtId="0" fontId="28" fillId="0" borderId="0" xfId="4" applyFont="1" applyAlignment="1">
      <alignment vertical="top"/>
    </xf>
    <xf numFmtId="0" fontId="33" fillId="0" borderId="2" xfId="4" applyFont="1" applyBorder="1" applyAlignment="1">
      <alignment vertical="center" wrapText="1"/>
    </xf>
    <xf numFmtId="168" fontId="32" fillId="0" borderId="1" xfId="3" applyFont="1" applyBorder="1" applyAlignment="1">
      <alignment horizontal="center" wrapText="1"/>
    </xf>
    <xf numFmtId="0" fontId="32" fillId="0" borderId="1" xfId="2" applyFont="1" applyBorder="1" applyAlignment="1">
      <alignment horizontal="right" vertical="center"/>
    </xf>
    <xf numFmtId="0" fontId="32" fillId="0" borderId="12" xfId="4" applyFont="1" applyBorder="1" applyAlignment="1">
      <alignment horizontal="right" vertical="center" wrapText="1"/>
    </xf>
    <xf numFmtId="0" fontId="44" fillId="0" borderId="2" xfId="4" applyFont="1" applyBorder="1"/>
    <xf numFmtId="0" fontId="36" fillId="0" borderId="2" xfId="4" applyFont="1" applyBorder="1" applyAlignment="1">
      <alignment horizontal="right"/>
    </xf>
    <xf numFmtId="0" fontId="32" fillId="0" borderId="12" xfId="4" applyFont="1" applyBorder="1" applyAlignment="1">
      <alignment horizontal="right" vertical="center"/>
    </xf>
    <xf numFmtId="0" fontId="36" fillId="0" borderId="12" xfId="4" applyFont="1" applyBorder="1" applyAlignment="1">
      <alignment horizontal="right"/>
    </xf>
    <xf numFmtId="170" fontId="42" fillId="0" borderId="2" xfId="4" applyNumberFormat="1" applyFont="1" applyBorder="1" applyAlignment="1">
      <alignment horizontal="right"/>
    </xf>
    <xf numFmtId="0" fontId="32" fillId="2" borderId="12" xfId="4" applyFont="1" applyFill="1" applyBorder="1" applyAlignment="1">
      <alignment horizontal="right" vertical="center"/>
    </xf>
    <xf numFmtId="0" fontId="32" fillId="0" borderId="2" xfId="4" applyFont="1" applyBorder="1" applyAlignment="1">
      <alignment horizontal="right" vertical="center"/>
    </xf>
    <xf numFmtId="0" fontId="36" fillId="2" borderId="12" xfId="4" applyFont="1" applyFill="1" applyBorder="1" applyAlignment="1">
      <alignment horizontal="right" vertical="center"/>
    </xf>
    <xf numFmtId="0" fontId="117" fillId="0" borderId="2" xfId="52" applyFont="1" applyBorder="1" applyAlignment="1">
      <alignment vertical="center"/>
    </xf>
    <xf numFmtId="0" fontId="36" fillId="0" borderId="2" xfId="52" applyFont="1" applyBorder="1" applyAlignment="1">
      <alignment vertical="center"/>
    </xf>
    <xf numFmtId="0" fontId="117" fillId="0" borderId="12" xfId="52" applyFont="1" applyBorder="1" applyAlignment="1">
      <alignment vertical="center" wrapText="1"/>
    </xf>
    <xf numFmtId="0" fontId="36" fillId="0" borderId="12" xfId="52" applyFont="1" applyBorder="1" applyAlignment="1">
      <alignment horizontal="right" vertical="center"/>
    </xf>
    <xf numFmtId="0" fontId="36" fillId="0" borderId="12" xfId="2" applyFont="1" applyBorder="1" applyAlignment="1">
      <alignment horizontal="right"/>
    </xf>
    <xf numFmtId="0" fontId="117" fillId="0" borderId="12" xfId="52" applyFont="1" applyBorder="1" applyAlignment="1">
      <alignment horizontal="right" wrapText="1"/>
    </xf>
    <xf numFmtId="0" fontId="36" fillId="0" borderId="12" xfId="2" applyFont="1" applyBorder="1" applyAlignment="1">
      <alignment vertical="center"/>
    </xf>
    <xf numFmtId="0" fontId="117" fillId="0" borderId="12" xfId="11" applyFont="1" applyBorder="1" applyAlignment="1">
      <alignment vertical="center" wrapText="1"/>
    </xf>
    <xf numFmtId="0" fontId="125" fillId="0" borderId="2" xfId="2" applyFont="1" applyBorder="1" applyAlignment="1">
      <alignment vertical="center"/>
    </xf>
    <xf numFmtId="1" fontId="117" fillId="0" borderId="2" xfId="52" applyNumberFormat="1" applyFont="1" applyBorder="1" applyAlignment="1">
      <alignment horizontal="right"/>
    </xf>
    <xf numFmtId="1" fontId="27" fillId="0" borderId="2" xfId="52" applyNumberFormat="1" applyFont="1" applyBorder="1" applyAlignment="1">
      <alignment horizontal="right"/>
    </xf>
    <xf numFmtId="0" fontId="125" fillId="0" borderId="2" xfId="2" applyFont="1" applyBorder="1" applyAlignment="1">
      <alignment horizontal="left"/>
    </xf>
    <xf numFmtId="0" fontId="125" fillId="0" borderId="2" xfId="2" quotePrefix="1" applyFont="1" applyBorder="1" applyAlignment="1">
      <alignment horizontal="right"/>
    </xf>
    <xf numFmtId="0" fontId="158" fillId="0" borderId="12" xfId="12" applyFont="1" applyBorder="1" applyAlignment="1">
      <alignment horizontal="right" vertical="center"/>
    </xf>
    <xf numFmtId="0" fontId="47" fillId="0" borderId="12" xfId="12" applyFont="1" applyBorder="1" applyAlignment="1">
      <alignment horizontal="right" vertical="center"/>
    </xf>
    <xf numFmtId="0" fontId="36" fillId="0" borderId="2" xfId="12" applyFont="1" applyBorder="1" applyAlignment="1">
      <alignment horizontal="right" vertical="center"/>
    </xf>
    <xf numFmtId="0" fontId="36" fillId="0" borderId="12" xfId="12" applyFont="1" applyBorder="1" applyAlignment="1">
      <alignment horizontal="right" vertical="center"/>
    </xf>
    <xf numFmtId="0" fontId="32" fillId="0" borderId="2" xfId="12" applyFont="1" applyBorder="1" applyAlignment="1">
      <alignment horizontal="right" vertical="center"/>
    </xf>
    <xf numFmtId="0" fontId="36" fillId="0" borderId="12" xfId="2" applyFont="1" applyBorder="1" applyAlignment="1">
      <alignment horizontal="right" vertical="center"/>
    </xf>
    <xf numFmtId="3" fontId="122" fillId="0" borderId="2" xfId="0" applyNumberFormat="1" applyFont="1" applyBorder="1" applyAlignment="1">
      <alignment wrapText="1" shrinkToFit="1"/>
    </xf>
    <xf numFmtId="170" fontId="122" fillId="0" borderId="0" xfId="0" applyNumberFormat="1" applyFont="1"/>
    <xf numFmtId="49" fontId="157" fillId="0" borderId="0" xfId="13" applyNumberFormat="1" applyFont="1" applyBorder="1" applyAlignment="1">
      <alignment horizontal="center" vertical="center" wrapText="1"/>
    </xf>
    <xf numFmtId="0" fontId="32" fillId="0" borderId="0" xfId="12" applyFont="1" applyAlignment="1">
      <alignment horizontal="left" vertical="center" wrapText="1"/>
    </xf>
    <xf numFmtId="0" fontId="27" fillId="0" borderId="0" xfId="2" applyFont="1" applyAlignment="1">
      <alignment horizontal="left" vertical="center" wrapText="1"/>
    </xf>
    <xf numFmtId="3" fontId="68" fillId="0" borderId="0" xfId="0" applyNumberFormat="1" applyFont="1"/>
    <xf numFmtId="0" fontId="36" fillId="0" borderId="0" xfId="14" applyFont="1" applyAlignment="1">
      <alignment horizontal="left"/>
    </xf>
    <xf numFmtId="3" fontId="50" fillId="0" borderId="0" xfId="0" applyNumberFormat="1" applyFont="1" applyAlignment="1">
      <alignment horizontal="left" wrapText="1" shrinkToFit="1"/>
    </xf>
    <xf numFmtId="3" fontId="27" fillId="0" borderId="0" xfId="0" applyNumberFormat="1" applyFont="1"/>
    <xf numFmtId="3" fontId="50" fillId="0" borderId="0" xfId="0" applyNumberFormat="1" applyFont="1" applyAlignment="1">
      <alignment horizontal="left" wrapText="1"/>
    </xf>
    <xf numFmtId="3" fontId="50" fillId="0" borderId="0" xfId="0" applyNumberFormat="1" applyFont="1" applyAlignment="1">
      <alignment horizontal="left"/>
    </xf>
    <xf numFmtId="1" fontId="28" fillId="0" borderId="0" xfId="0" applyNumberFormat="1" applyFont="1" applyAlignment="1">
      <alignment horizontal="left"/>
    </xf>
    <xf numFmtId="0" fontId="28" fillId="0" borderId="2" xfId="17" applyFont="1" applyBorder="1" applyAlignment="1">
      <alignment horizontal="left" wrapText="1"/>
    </xf>
    <xf numFmtId="0" fontId="32" fillId="0" borderId="12" xfId="0" applyFont="1" applyBorder="1" applyAlignment="1">
      <alignment horizontal="right"/>
    </xf>
    <xf numFmtId="3" fontId="32" fillId="0" borderId="0" xfId="13" applyNumberFormat="1" applyFont="1" applyBorder="1" applyAlignment="1">
      <alignment horizontal="right" vertical="center"/>
    </xf>
    <xf numFmtId="1" fontId="32" fillId="0" borderId="0" xfId="13" applyNumberFormat="1" applyFont="1" applyBorder="1" applyAlignment="1">
      <alignment horizontal="right" vertical="center"/>
    </xf>
    <xf numFmtId="3" fontId="28" fillId="0" borderId="0" xfId="0" applyNumberFormat="1" applyFont="1"/>
    <xf numFmtId="0" fontId="32" fillId="0" borderId="2" xfId="0" applyFont="1" applyBorder="1" applyAlignment="1">
      <alignment horizontal="right"/>
    </xf>
    <xf numFmtId="49" fontId="32" fillId="0" borderId="0" xfId="13" applyNumberFormat="1" applyFont="1" applyBorder="1" applyAlignment="1">
      <alignment horizontal="left" vertical="center"/>
    </xf>
    <xf numFmtId="1" fontId="32" fillId="0" borderId="0" xfId="0" applyNumberFormat="1" applyFont="1"/>
    <xf numFmtId="170" fontId="28" fillId="0" borderId="0" xfId="15" applyNumberFormat="1" applyFont="1" applyAlignment="1">
      <alignment horizontal="left"/>
    </xf>
    <xf numFmtId="170" fontId="28" fillId="0" borderId="0" xfId="15" applyNumberFormat="1" applyFont="1" applyAlignment="1">
      <alignment horizontal="left" wrapText="1"/>
    </xf>
    <xf numFmtId="49" fontId="32" fillId="0" borderId="2" xfId="13" applyNumberFormat="1" applyFont="1" applyBorder="1" applyAlignment="1">
      <alignment vertical="center"/>
    </xf>
    <xf numFmtId="172" fontId="28" fillId="0" borderId="2" xfId="13" applyNumberFormat="1" applyBorder="1" applyAlignment="1">
      <alignment vertical="center"/>
    </xf>
    <xf numFmtId="0" fontId="50" fillId="0" borderId="2" xfId="18" applyFont="1" applyBorder="1" applyAlignment="1">
      <alignment horizontal="center" vertical="center" wrapText="1"/>
    </xf>
    <xf numFmtId="0" fontId="68" fillId="0" borderId="0" xfId="18" applyFont="1"/>
    <xf numFmtId="0" fontId="50" fillId="0" borderId="0" xfId="2" applyFont="1" applyAlignment="1">
      <alignment horizontal="left"/>
    </xf>
    <xf numFmtId="0" fontId="50" fillId="0" borderId="0" xfId="2" applyFont="1" applyAlignment="1">
      <alignment horizontal="left" wrapText="1"/>
    </xf>
    <xf numFmtId="0" fontId="68" fillId="0" borderId="0" xfId="18" applyFont="1" applyAlignment="1">
      <alignment horizontal="left"/>
    </xf>
    <xf numFmtId="0" fontId="50" fillId="0" borderId="0" xfId="2" applyFont="1" applyAlignment="1">
      <alignment horizontal="left" vertical="top"/>
    </xf>
    <xf numFmtId="0" fontId="50" fillId="0" borderId="2" xfId="2" applyFont="1" applyBorder="1" applyAlignment="1">
      <alignment horizontal="left" vertical="top" wrapText="1"/>
    </xf>
    <xf numFmtId="0" fontId="121" fillId="0" borderId="0" xfId="0" applyFont="1" applyAlignment="1">
      <alignment horizontal="center"/>
    </xf>
    <xf numFmtId="0" fontId="32" fillId="0" borderId="2" xfId="2" applyFont="1" applyBorder="1" applyAlignment="1">
      <alignment horizontal="right" vertical="center" wrapText="1"/>
    </xf>
    <xf numFmtId="0" fontId="30" fillId="0" borderId="2" xfId="2" applyFont="1" applyBorder="1" applyAlignment="1">
      <alignment vertical="center"/>
    </xf>
    <xf numFmtId="0" fontId="33" fillId="0" borderId="2" xfId="2" applyFont="1" applyBorder="1" applyAlignment="1">
      <alignment horizontal="center" vertical="center"/>
    </xf>
    <xf numFmtId="0" fontId="36" fillId="0" borderId="2" xfId="119" applyFont="1" applyBorder="1" applyAlignment="1">
      <alignment horizontal="center" vertical="center"/>
    </xf>
    <xf numFmtId="1" fontId="36" fillId="0" borderId="2" xfId="2" applyNumberFormat="1" applyFont="1" applyBorder="1" applyAlignment="1">
      <alignment horizontal="center" vertical="center" wrapText="1"/>
    </xf>
    <xf numFmtId="0" fontId="36" fillId="0" borderId="12" xfId="0" applyFont="1" applyBorder="1" applyAlignment="1">
      <alignment horizontal="center" vertical="center"/>
    </xf>
    <xf numFmtId="0" fontId="36" fillId="0" borderId="2" xfId="0" applyFont="1" applyBorder="1" applyAlignment="1">
      <alignment horizontal="center" vertical="center"/>
    </xf>
    <xf numFmtId="0" fontId="180" fillId="0" borderId="2" xfId="0" applyFont="1" applyBorder="1" applyAlignment="1">
      <alignment horizontal="right" vertical="center"/>
    </xf>
    <xf numFmtId="0" fontId="36" fillId="0" borderId="2" xfId="0" applyFont="1" applyBorder="1"/>
    <xf numFmtId="0" fontId="36" fillId="0" borderId="2" xfId="0" applyFont="1" applyBorder="1" applyAlignment="1">
      <alignment horizontal="center"/>
    </xf>
    <xf numFmtId="0" fontId="36" fillId="0" borderId="18" xfId="0" applyFont="1" applyBorder="1" applyAlignment="1">
      <alignment horizontal="center" vertical="center"/>
    </xf>
    <xf numFmtId="2" fontId="0" fillId="0" borderId="2" xfId="0" applyNumberFormat="1" applyBorder="1"/>
    <xf numFmtId="0" fontId="32" fillId="0" borderId="2" xfId="2" applyFont="1" applyBorder="1" applyAlignment="1">
      <alignment horizontal="center" vertical="center"/>
    </xf>
    <xf numFmtId="0" fontId="32" fillId="0" borderId="2" xfId="4" applyFont="1" applyBorder="1" applyAlignment="1">
      <alignment horizontal="center" vertical="center" wrapText="1"/>
    </xf>
    <xf numFmtId="0" fontId="32" fillId="0" borderId="2" xfId="9" applyFont="1" applyBorder="1" applyAlignment="1">
      <alignment horizontal="center" vertical="center"/>
    </xf>
    <xf numFmtId="0" fontId="54" fillId="0" borderId="2" xfId="0" applyFont="1" applyBorder="1"/>
    <xf numFmtId="0" fontId="36" fillId="2" borderId="12" xfId="4" applyFont="1" applyFill="1" applyBorder="1" applyAlignment="1">
      <alignment horizontal="center" vertical="center"/>
    </xf>
    <xf numFmtId="0" fontId="46" fillId="0" borderId="2" xfId="52" applyFont="1" applyBorder="1" applyAlignment="1">
      <alignment vertical="center"/>
    </xf>
    <xf numFmtId="0" fontId="46" fillId="0" borderId="12" xfId="52" applyFont="1" applyBorder="1" applyAlignment="1">
      <alignment vertical="center"/>
    </xf>
    <xf numFmtId="0" fontId="46" fillId="0" borderId="2" xfId="52" applyFont="1" applyBorder="1" applyAlignment="1">
      <alignment horizontal="center" vertical="center"/>
    </xf>
    <xf numFmtId="0" fontId="36" fillId="0" borderId="2" xfId="2" applyFont="1" applyBorder="1" applyAlignment="1">
      <alignment horizontal="center" vertical="center"/>
    </xf>
    <xf numFmtId="0" fontId="36" fillId="0" borderId="2" xfId="12" applyFont="1" applyBorder="1" applyAlignment="1">
      <alignment horizontal="center" vertical="center"/>
    </xf>
    <xf numFmtId="0" fontId="33" fillId="0" borderId="2" xfId="12" applyFont="1" applyBorder="1"/>
    <xf numFmtId="0" fontId="30" fillId="0" borderId="2" xfId="12" applyFont="1" applyBorder="1" applyAlignment="1">
      <alignment vertical="center"/>
    </xf>
    <xf numFmtId="0" fontId="33" fillId="0" borderId="2" xfId="12" applyFont="1" applyBorder="1" applyAlignment="1">
      <alignment horizontal="center" vertical="center"/>
    </xf>
    <xf numFmtId="0" fontId="46" fillId="0" borderId="2" xfId="12" applyFont="1" applyBorder="1" applyAlignment="1">
      <alignment horizontal="center" vertical="center"/>
    </xf>
    <xf numFmtId="0" fontId="46" fillId="0" borderId="12" xfId="12" applyFont="1" applyBorder="1" applyAlignment="1">
      <alignment horizontal="center" vertical="center"/>
    </xf>
    <xf numFmtId="0" fontId="46" fillId="0" borderId="12" xfId="11" applyFont="1" applyBorder="1" applyAlignment="1">
      <alignment horizontal="center" vertical="center"/>
    </xf>
    <xf numFmtId="0" fontId="68" fillId="0" borderId="2" xfId="18" applyFont="1" applyBorder="1" applyAlignment="1">
      <alignment horizontal="right" vertical="center"/>
    </xf>
    <xf numFmtId="0" fontId="32" fillId="0" borderId="2" xfId="2" applyFont="1" applyBorder="1"/>
    <xf numFmtId="0" fontId="32" fillId="0" borderId="2" xfId="2" applyFont="1" applyBorder="1" applyAlignment="1">
      <alignment horizontal="center"/>
    </xf>
    <xf numFmtId="0" fontId="40" fillId="0" borderId="2" xfId="102" applyFont="1" applyBorder="1" applyAlignment="1">
      <alignment horizontal="center" vertical="center"/>
    </xf>
    <xf numFmtId="0" fontId="121" fillId="0" borderId="2" xfId="20" applyFont="1" applyBorder="1" applyAlignment="1">
      <alignment horizontal="right" vertical="center"/>
    </xf>
    <xf numFmtId="0" fontId="121" fillId="0" borderId="2" xfId="20" applyFont="1" applyBorder="1" applyAlignment="1">
      <alignment horizontal="center" vertical="center"/>
    </xf>
    <xf numFmtId="0" fontId="121" fillId="0" borderId="2" xfId="11" applyFont="1" applyBorder="1" applyAlignment="1">
      <alignment horizontal="center" vertical="center"/>
    </xf>
    <xf numFmtId="0" fontId="128" fillId="0" borderId="2" xfId="20" applyFont="1" applyBorder="1" applyAlignment="1">
      <alignment horizontal="center" vertical="center"/>
    </xf>
    <xf numFmtId="0" fontId="121" fillId="0" borderId="2" xfId="20" applyFont="1" applyBorder="1" applyAlignment="1">
      <alignment vertical="center"/>
    </xf>
    <xf numFmtId="0" fontId="32" fillId="0" borderId="2" xfId="11" applyFont="1" applyBorder="1" applyAlignment="1">
      <alignment horizontal="right" vertical="center" wrapText="1"/>
    </xf>
    <xf numFmtId="0" fontId="32" fillId="0" borderId="2" xfId="40" applyFont="1" applyBorder="1"/>
    <xf numFmtId="0" fontId="117" fillId="0" borderId="2" xfId="11" applyFont="1" applyBorder="1" applyAlignment="1">
      <alignment horizontal="right" vertical="center"/>
    </xf>
    <xf numFmtId="0" fontId="36" fillId="0" borderId="2" xfId="11" applyFont="1" applyBorder="1"/>
    <xf numFmtId="0" fontId="68" fillId="0" borderId="2" xfId="26" applyFont="1" applyBorder="1" applyAlignment="1">
      <alignment horizontal="right" vertical="center" wrapText="1"/>
    </xf>
    <xf numFmtId="0" fontId="68" fillId="0" borderId="12" xfId="0" applyFont="1" applyBorder="1"/>
    <xf numFmtId="0" fontId="68" fillId="0" borderId="2" xfId="11" applyFont="1" applyBorder="1" applyAlignment="1">
      <alignment horizontal="right" vertical="center"/>
    </xf>
    <xf numFmtId="0" fontId="68" fillId="0" borderId="2" xfId="11" applyFont="1" applyBorder="1" applyAlignment="1">
      <alignment vertical="center"/>
    </xf>
    <xf numFmtId="1" fontId="146" fillId="0" borderId="2" xfId="23" applyNumberFormat="1" applyFont="1" applyBorder="1" applyAlignment="1">
      <alignment horizontal="right" vertical="center"/>
    </xf>
    <xf numFmtId="0" fontId="68" fillId="0" borderId="2" xfId="0" applyFont="1" applyBorder="1"/>
    <xf numFmtId="0" fontId="46" fillId="0" borderId="2" xfId="11" applyFont="1" applyBorder="1"/>
    <xf numFmtId="1" fontId="68" fillId="0" borderId="2" xfId="11" applyNumberFormat="1" applyFont="1" applyBorder="1" applyAlignment="1">
      <alignment horizontal="right" vertical="center" wrapText="1"/>
    </xf>
    <xf numFmtId="0" fontId="40" fillId="0" borderId="2" xfId="115" applyFont="1" applyBorder="1" applyAlignment="1">
      <alignment horizontal="center" vertical="center" wrapText="1"/>
    </xf>
    <xf numFmtId="0" fontId="68" fillId="0" borderId="2" xfId="115" applyFont="1" applyBorder="1" applyAlignment="1">
      <alignment vertical="center"/>
    </xf>
    <xf numFmtId="0" fontId="32" fillId="0" borderId="2" xfId="115" applyFont="1" applyBorder="1" applyAlignment="1">
      <alignment vertical="center"/>
    </xf>
    <xf numFmtId="0" fontId="68" fillId="0" borderId="2" xfId="115" applyFont="1" applyBorder="1" applyAlignment="1">
      <alignment horizontal="center" vertical="center"/>
    </xf>
    <xf numFmtId="0" fontId="32" fillId="0" borderId="2" xfId="11" applyFont="1" applyBorder="1" applyAlignment="1">
      <alignment vertical="center"/>
    </xf>
    <xf numFmtId="0" fontId="28" fillId="0" borderId="2" xfId="9" applyFont="1" applyBorder="1" applyAlignment="1">
      <alignment horizontal="right"/>
    </xf>
    <xf numFmtId="172" fontId="30" fillId="25" borderId="0" xfId="9" applyNumberFormat="1" applyFont="1" applyFill="1" applyAlignment="1">
      <alignment vertical="center"/>
    </xf>
    <xf numFmtId="0" fontId="28" fillId="0" borderId="1" xfId="9" applyFont="1" applyBorder="1" applyAlignment="1">
      <alignment vertical="center"/>
    </xf>
    <xf numFmtId="172" fontId="30" fillId="0" borderId="0" xfId="9" applyNumberFormat="1" applyFont="1" applyAlignment="1">
      <alignment horizontal="right"/>
    </xf>
    <xf numFmtId="172" fontId="46" fillId="0" borderId="0" xfId="9" applyNumberFormat="1" applyFont="1"/>
    <xf numFmtId="172" fontId="30" fillId="0" borderId="0" xfId="9" applyNumberFormat="1" applyFont="1"/>
    <xf numFmtId="172" fontId="30" fillId="0" borderId="0" xfId="9" applyNumberFormat="1" applyFont="1" applyAlignment="1">
      <alignment horizontal="right" vertical="center"/>
    </xf>
    <xf numFmtId="0" fontId="30" fillId="0" borderId="0" xfId="9" applyFont="1" applyAlignment="1">
      <alignment horizontal="right"/>
    </xf>
    <xf numFmtId="170" fontId="36" fillId="0" borderId="0" xfId="9" applyNumberFormat="1" applyFont="1"/>
    <xf numFmtId="170" fontId="28" fillId="0" borderId="0" xfId="9" applyNumberFormat="1" applyFont="1"/>
    <xf numFmtId="0" fontId="28" fillId="0" borderId="1" xfId="9" applyFont="1" applyBorder="1"/>
    <xf numFmtId="172" fontId="30" fillId="0" borderId="0" xfId="9" applyNumberFormat="1" applyFont="1" applyAlignment="1">
      <alignment vertical="center"/>
    </xf>
    <xf numFmtId="0" fontId="111" fillId="0" borderId="0" xfId="4" applyFont="1" applyAlignment="1">
      <alignment horizontal="right"/>
    </xf>
    <xf numFmtId="0" fontId="46" fillId="0" borderId="0" xfId="119" applyFont="1" applyAlignment="1">
      <alignment horizontal="center" vertical="center" wrapText="1"/>
    </xf>
    <xf numFmtId="0" fontId="155" fillId="0" borderId="0" xfId="119" applyFont="1" applyAlignment="1">
      <alignment horizontal="left"/>
    </xf>
    <xf numFmtId="0" fontId="42" fillId="0" borderId="0" xfId="119" applyFont="1" applyAlignment="1">
      <alignment horizontal="center" vertical="center" wrapText="1"/>
    </xf>
    <xf numFmtId="0" fontId="179" fillId="0" borderId="0" xfId="119" applyFont="1" applyAlignment="1">
      <alignment horizontal="left"/>
    </xf>
    <xf numFmtId="0" fontId="42" fillId="0" borderId="2" xfId="119" applyFont="1" applyBorder="1" applyAlignment="1">
      <alignment horizontal="center" vertical="center" wrapText="1"/>
    </xf>
    <xf numFmtId="0" fontId="179" fillId="0" borderId="2" xfId="119" applyFont="1" applyBorder="1" applyAlignment="1">
      <alignment horizontal="left"/>
    </xf>
    <xf numFmtId="0" fontId="46" fillId="0" borderId="0" xfId="2" applyFont="1" applyAlignment="1">
      <alignment horizontal="center" vertical="center" wrapText="1"/>
    </xf>
    <xf numFmtId="0" fontId="36" fillId="0" borderId="0" xfId="119" applyFont="1" applyAlignment="1">
      <alignment horizontal="left"/>
    </xf>
    <xf numFmtId="49" fontId="42" fillId="0" borderId="0" xfId="2" applyNumberFormat="1" applyFont="1" applyAlignment="1">
      <alignment horizontal="center" vertical="center" wrapText="1"/>
    </xf>
    <xf numFmtId="3" fontId="42" fillId="0" borderId="0" xfId="119" applyNumberFormat="1" applyFont="1" applyAlignment="1">
      <alignment horizontal="center" vertical="center"/>
    </xf>
    <xf numFmtId="49" fontId="42" fillId="0" borderId="2" xfId="2" applyNumberFormat="1" applyFont="1" applyBorder="1" applyAlignment="1">
      <alignment horizontal="center" vertical="center" wrapText="1"/>
    </xf>
    <xf numFmtId="0" fontId="27" fillId="0" borderId="2" xfId="119" applyBorder="1" applyAlignment="1">
      <alignment horizontal="left"/>
    </xf>
    <xf numFmtId="0" fontId="42" fillId="0" borderId="0" xfId="11" applyFont="1" applyAlignment="1">
      <alignment horizontal="center" vertical="center"/>
    </xf>
    <xf numFmtId="3" fontId="42" fillId="0" borderId="2" xfId="2" applyNumberFormat="1" applyFont="1" applyBorder="1" applyAlignment="1">
      <alignment horizontal="center" vertical="center" wrapText="1"/>
    </xf>
    <xf numFmtId="170" fontId="30" fillId="0" borderId="2" xfId="2" applyNumberFormat="1" applyFont="1" applyBorder="1"/>
    <xf numFmtId="172" fontId="30" fillId="0" borderId="2" xfId="20" applyNumberFormat="1" applyFont="1" applyBorder="1"/>
    <xf numFmtId="0" fontId="40" fillId="0" borderId="2" xfId="102" applyFont="1" applyBorder="1"/>
    <xf numFmtId="170" fontId="27" fillId="0" borderId="2" xfId="13" applyNumberFormat="1" applyFont="1" applyBorder="1" applyAlignment="1">
      <alignment horizontal="right"/>
    </xf>
    <xf numFmtId="172" fontId="28" fillId="0" borderId="2" xfId="11" applyNumberFormat="1" applyFont="1" applyBorder="1" applyAlignment="1">
      <alignment horizontal="right"/>
    </xf>
    <xf numFmtId="0" fontId="34" fillId="0" borderId="2" xfId="20" applyFont="1" applyBorder="1"/>
    <xf numFmtId="0" fontId="121" fillId="0" borderId="2" xfId="11" applyFont="1" applyBorder="1"/>
    <xf numFmtId="170" fontId="34" fillId="0" borderId="2" xfId="20" applyNumberFormat="1" applyFont="1" applyBorder="1"/>
    <xf numFmtId="0" fontId="36" fillId="0" borderId="2" xfId="4" applyFont="1" applyBorder="1"/>
    <xf numFmtId="0" fontId="121" fillId="0" borderId="2" xfId="20" applyFont="1" applyBorder="1"/>
    <xf numFmtId="0" fontId="36" fillId="0" borderId="12" xfId="2" applyFont="1" applyBorder="1"/>
    <xf numFmtId="0" fontId="27" fillId="0" borderId="12" xfId="4" applyFont="1" applyBorder="1"/>
    <xf numFmtId="172" fontId="27" fillId="0" borderId="2" xfId="11" applyNumberFormat="1" applyFont="1" applyBorder="1"/>
    <xf numFmtId="0" fontId="54" fillId="0" borderId="2" xfId="12" applyFont="1" applyBorder="1"/>
    <xf numFmtId="0" fontId="47" fillId="0" borderId="12" xfId="12" applyFont="1" applyBorder="1" applyAlignment="1">
      <alignment horizontal="center" vertical="center"/>
    </xf>
    <xf numFmtId="0" fontId="47" fillId="0" borderId="2" xfId="12" applyFont="1" applyBorder="1" applyAlignment="1">
      <alignment horizontal="center" vertical="center"/>
    </xf>
    <xf numFmtId="170" fontId="54" fillId="0" borderId="0" xfId="12" applyNumberFormat="1" applyFont="1"/>
    <xf numFmtId="0" fontId="54" fillId="0" borderId="0" xfId="12" applyFont="1"/>
    <xf numFmtId="4" fontId="28" fillId="0" borderId="0" xfId="2" applyNumberFormat="1" applyFont="1"/>
    <xf numFmtId="4" fontId="0" fillId="0" borderId="0" xfId="0" applyNumberFormat="1"/>
    <xf numFmtId="0" fontId="47" fillId="0" borderId="0" xfId="12" applyFont="1"/>
    <xf numFmtId="0" fontId="3" fillId="0" borderId="0" xfId="175"/>
    <xf numFmtId="172" fontId="34" fillId="0" borderId="2" xfId="20" applyNumberFormat="1" applyFont="1" applyBorder="1"/>
    <xf numFmtId="0" fontId="36" fillId="0" borderId="0" xfId="2" applyFont="1" applyAlignment="1">
      <alignment horizontal="center" vertical="center"/>
    </xf>
    <xf numFmtId="170" fontId="28" fillId="0" borderId="0" xfId="11" applyNumberFormat="1" applyFont="1" applyAlignment="1">
      <alignment horizontal="right" vertical="center"/>
    </xf>
    <xf numFmtId="2" fontId="46" fillId="0" borderId="12" xfId="2" applyNumberFormat="1" applyFont="1" applyBorder="1" applyAlignment="1">
      <alignment vertical="center"/>
    </xf>
    <xf numFmtId="0" fontId="28" fillId="0" borderId="1" xfId="2" applyFont="1" applyBorder="1"/>
    <xf numFmtId="170" fontId="27" fillId="0" borderId="0" xfId="13" applyNumberFormat="1" applyFont="1" applyBorder="1"/>
    <xf numFmtId="4" fontId="30" fillId="0" borderId="2" xfId="2" applyNumberFormat="1" applyFont="1" applyBorder="1"/>
    <xf numFmtId="1" fontId="0" fillId="0" borderId="0" xfId="13" applyNumberFormat="1" applyFont="1" applyBorder="1" applyAlignment="1">
      <alignment horizontal="right" vertical="center"/>
    </xf>
    <xf numFmtId="1" fontId="36" fillId="0" borderId="0" xfId="13" applyNumberFormat="1" applyFont="1" applyBorder="1" applyAlignment="1">
      <alignment horizontal="right" vertical="center"/>
    </xf>
    <xf numFmtId="170" fontId="30" fillId="0" borderId="0" xfId="2" applyNumberFormat="1" applyFont="1"/>
    <xf numFmtId="170" fontId="46" fillId="0" borderId="0" xfId="2" applyNumberFormat="1" applyFont="1"/>
    <xf numFmtId="4" fontId="30" fillId="0" borderId="0" xfId="2" applyNumberFormat="1" applyFont="1"/>
    <xf numFmtId="4" fontId="46" fillId="0" borderId="0" xfId="2" applyNumberFormat="1" applyFont="1"/>
    <xf numFmtId="0" fontId="31" fillId="0" borderId="0" xfId="11"/>
    <xf numFmtId="3" fontId="36" fillId="0" borderId="2" xfId="11" applyNumberFormat="1" applyFont="1" applyBorder="1" applyAlignment="1">
      <alignment horizontal="center" vertical="center"/>
    </xf>
    <xf numFmtId="4" fontId="30" fillId="0" borderId="0" xfId="14" applyNumberFormat="1" applyFont="1"/>
    <xf numFmtId="4" fontId="46" fillId="0" borderId="0" xfId="14" applyNumberFormat="1" applyFont="1"/>
    <xf numFmtId="4" fontId="30" fillId="2" borderId="0" xfId="14" applyNumberFormat="1" applyFont="1" applyFill="1"/>
    <xf numFmtId="0" fontId="46" fillId="0" borderId="0" xfId="14" applyFont="1"/>
    <xf numFmtId="170" fontId="42" fillId="0" borderId="0" xfId="2" applyNumberFormat="1" applyFont="1"/>
    <xf numFmtId="4" fontId="36" fillId="0" borderId="0" xfId="2" applyNumberFormat="1" applyFont="1"/>
    <xf numFmtId="4" fontId="42" fillId="0" borderId="0" xfId="2" applyNumberFormat="1" applyFont="1"/>
    <xf numFmtId="2" fontId="30" fillId="0" borderId="0" xfId="19" applyNumberFormat="1" applyFont="1" applyAlignment="1">
      <alignment vertical="center" wrapText="1"/>
    </xf>
    <xf numFmtId="2" fontId="46" fillId="0" borderId="0" xfId="19" applyNumberFormat="1" applyFont="1" applyAlignment="1">
      <alignment vertical="center" wrapText="1"/>
    </xf>
    <xf numFmtId="2" fontId="30" fillId="0" borderId="1" xfId="2" applyNumberFormat="1" applyFont="1" applyBorder="1" applyAlignment="1">
      <alignment vertical="center"/>
    </xf>
    <xf numFmtId="172" fontId="116" fillId="0" borderId="1" xfId="0" applyNumberFormat="1" applyFont="1" applyBorder="1" applyAlignment="1">
      <alignment horizontal="right"/>
    </xf>
    <xf numFmtId="172" fontId="34" fillId="0" borderId="0" xfId="20" applyNumberFormat="1" applyFont="1"/>
    <xf numFmtId="0" fontId="34" fillId="0" borderId="0" xfId="20" applyFont="1"/>
    <xf numFmtId="172" fontId="34" fillId="0" borderId="0" xfId="20" applyNumberFormat="1" applyFont="1" applyAlignment="1">
      <alignment horizontal="right"/>
    </xf>
    <xf numFmtId="172" fontId="33" fillId="0" borderId="0" xfId="11" applyNumberFormat="1" applyFont="1"/>
    <xf numFmtId="172" fontId="27" fillId="0" borderId="0" xfId="11" applyNumberFormat="1" applyFont="1"/>
    <xf numFmtId="0" fontId="196" fillId="0" borderId="1" xfId="11" applyFont="1" applyBorder="1" applyAlignment="1">
      <alignment horizontal="right"/>
    </xf>
    <xf numFmtId="172" fontId="30" fillId="0" borderId="0" xfId="20" applyNumberFormat="1" applyFont="1"/>
    <xf numFmtId="0" fontId="30" fillId="0" borderId="2" xfId="41" applyFont="1" applyBorder="1"/>
    <xf numFmtId="0" fontId="155" fillId="0" borderId="0" xfId="40" applyFont="1"/>
    <xf numFmtId="170" fontId="28" fillId="0" borderId="1" xfId="40" applyNumberFormat="1" applyFont="1" applyBorder="1" applyAlignment="1">
      <alignment horizontal="right"/>
    </xf>
    <xf numFmtId="3" fontId="42" fillId="0" borderId="0" xfId="33" applyNumberFormat="1" applyFont="1" applyAlignment="1">
      <alignment horizontal="right" wrapText="1"/>
    </xf>
    <xf numFmtId="3" fontId="98" fillId="0" borderId="0" xfId="0" applyNumberFormat="1" applyFont="1" applyAlignment="1">
      <alignment horizontal="right"/>
    </xf>
    <xf numFmtId="172" fontId="46" fillId="0" borderId="0" xfId="11" applyNumberFormat="1" applyFont="1"/>
    <xf numFmtId="4" fontId="30" fillId="0" borderId="0" xfId="11" applyNumberFormat="1" applyFont="1"/>
    <xf numFmtId="0" fontId="42" fillId="0" borderId="0" xfId="1" applyFont="1"/>
    <xf numFmtId="3" fontId="33" fillId="0" borderId="0" xfId="11" applyNumberFormat="1" applyFont="1"/>
    <xf numFmtId="0" fontId="30" fillId="0" borderId="1" xfId="1" applyFont="1" applyBorder="1"/>
    <xf numFmtId="0" fontId="30" fillId="0" borderId="0" xfId="281" applyFont="1"/>
    <xf numFmtId="0" fontId="42" fillId="0" borderId="1" xfId="1" applyFont="1" applyBorder="1"/>
    <xf numFmtId="0" fontId="30" fillId="0" borderId="1" xfId="11" applyFont="1" applyBorder="1"/>
    <xf numFmtId="0" fontId="41" fillId="0" borderId="1" xfId="11" applyFont="1" applyBorder="1"/>
    <xf numFmtId="0" fontId="30" fillId="0" borderId="0" xfId="26" applyFont="1" applyAlignment="1">
      <alignment horizontal="right" wrapText="1"/>
    </xf>
    <xf numFmtId="3" fontId="26" fillId="0" borderId="0" xfId="33" applyNumberFormat="1" applyFont="1" applyAlignment="1">
      <alignment vertical="center" wrapText="1"/>
    </xf>
    <xf numFmtId="3" fontId="54" fillId="0" borderId="0" xfId="33" applyNumberFormat="1" applyFont="1" applyAlignment="1">
      <alignment vertical="center" wrapText="1"/>
    </xf>
    <xf numFmtId="170" fontId="42" fillId="0" borderId="2" xfId="0" applyNumberFormat="1" applyFont="1" applyBorder="1"/>
    <xf numFmtId="1" fontId="30" fillId="0" borderId="2" xfId="0" applyNumberFormat="1" applyFont="1" applyBorder="1"/>
    <xf numFmtId="0" fontId="41" fillId="0" borderId="2" xfId="28" applyFont="1" applyBorder="1" applyAlignment="1">
      <alignment horizontal="left"/>
    </xf>
    <xf numFmtId="0" fontId="46" fillId="0" borderId="0" xfId="11" applyFont="1" applyAlignment="1">
      <alignment horizontal="right"/>
    </xf>
    <xf numFmtId="0" fontId="35" fillId="0" borderId="0" xfId="11" applyFont="1" applyAlignment="1">
      <alignment horizontal="right"/>
    </xf>
    <xf numFmtId="0" fontId="41" fillId="0" borderId="1" xfId="1" applyFont="1" applyBorder="1" applyAlignment="1">
      <alignment horizontal="right"/>
    </xf>
    <xf numFmtId="3" fontId="42" fillId="0" borderId="0" xfId="33" applyNumberFormat="1" applyFont="1" applyAlignment="1">
      <alignment vertical="center" wrapText="1"/>
    </xf>
    <xf numFmtId="3" fontId="40" fillId="0" borderId="0" xfId="317" applyNumberFormat="1" applyFont="1" applyAlignment="1">
      <alignment horizontal="right"/>
    </xf>
    <xf numFmtId="3" fontId="41" fillId="0" borderId="0" xfId="317" applyNumberFormat="1" applyFont="1" applyAlignment="1">
      <alignment horizontal="right"/>
    </xf>
    <xf numFmtId="1" fontId="33" fillId="0" borderId="0" xfId="0" applyNumberFormat="1" applyFont="1" applyAlignment="1">
      <alignment vertical="center"/>
    </xf>
    <xf numFmtId="0" fontId="93" fillId="0" borderId="0" xfId="6" applyFont="1" applyBorder="1" applyAlignment="1">
      <alignment horizontal="right"/>
    </xf>
    <xf numFmtId="1" fontId="42" fillId="0" borderId="1" xfId="0" applyNumberFormat="1" applyFont="1" applyBorder="1"/>
    <xf numFmtId="0" fontId="30" fillId="0" borderId="1" xfId="11" applyFont="1" applyBorder="1" applyAlignment="1">
      <alignment horizontal="right"/>
    </xf>
    <xf numFmtId="0" fontId="30" fillId="0" borderId="1" xfId="6" applyFont="1" applyAlignment="1">
      <alignment horizontal="right"/>
    </xf>
    <xf numFmtId="1" fontId="46" fillId="0" borderId="0" xfId="0" applyNumberFormat="1" applyFont="1" applyAlignment="1">
      <alignment vertical="center"/>
    </xf>
    <xf numFmtId="174" fontId="42" fillId="0" borderId="0" xfId="0" applyNumberFormat="1" applyFont="1"/>
    <xf numFmtId="174" fontId="42" fillId="0" borderId="1" xfId="0" applyNumberFormat="1" applyFont="1" applyBorder="1"/>
    <xf numFmtId="0" fontId="46" fillId="0" borderId="0" xfId="0" applyFont="1"/>
    <xf numFmtId="0" fontId="42" fillId="0" borderId="1" xfId="11" applyFont="1" applyBorder="1" applyAlignment="1">
      <alignment vertical="center"/>
    </xf>
    <xf numFmtId="0" fontId="42" fillId="0" borderId="1" xfId="11" applyFont="1" applyBorder="1"/>
    <xf numFmtId="170" fontId="46" fillId="0" borderId="0" xfId="0" applyNumberFormat="1" applyFont="1"/>
    <xf numFmtId="0" fontId="30" fillId="0" borderId="1" xfId="115" applyFont="1" applyBorder="1" applyAlignment="1">
      <alignment vertical="center"/>
    </xf>
    <xf numFmtId="4" fontId="33" fillId="0" borderId="0" xfId="2" applyNumberFormat="1" applyFont="1" applyAlignment="1">
      <alignment vertical="center"/>
    </xf>
    <xf numFmtId="4" fontId="30" fillId="0" borderId="0" xfId="2" applyNumberFormat="1" applyFont="1" applyAlignment="1">
      <alignment vertical="center"/>
    </xf>
    <xf numFmtId="4" fontId="46" fillId="0" borderId="0" xfId="4" applyNumberFormat="1" applyFont="1" applyAlignment="1">
      <alignment vertical="center"/>
    </xf>
    <xf numFmtId="4" fontId="28" fillId="0" borderId="0" xfId="4" applyNumberFormat="1" applyFont="1" applyAlignment="1">
      <alignment horizontal="center"/>
    </xf>
    <xf numFmtId="0" fontId="46" fillId="0" borderId="0" xfId="4" applyFont="1" applyAlignment="1">
      <alignment vertical="center"/>
    </xf>
    <xf numFmtId="4" fontId="36" fillId="0" borderId="0" xfId="4" applyNumberFormat="1" applyFont="1"/>
    <xf numFmtId="4" fontId="28" fillId="0" borderId="0" xfId="4" applyNumberFormat="1" applyFont="1"/>
    <xf numFmtId="4" fontId="30" fillId="0" borderId="0" xfId="4" applyNumberFormat="1" applyFont="1" applyAlignment="1">
      <alignment vertical="center"/>
    </xf>
    <xf numFmtId="3" fontId="30" fillId="0" borderId="0" xfId="4" applyNumberFormat="1" applyFont="1" applyAlignment="1">
      <alignment vertical="center"/>
    </xf>
    <xf numFmtId="0" fontId="30" fillId="0" borderId="2" xfId="4" applyFont="1" applyBorder="1" applyAlignment="1">
      <alignment vertical="center"/>
    </xf>
    <xf numFmtId="4" fontId="42" fillId="0" borderId="0" xfId="2" applyNumberFormat="1" applyFont="1" applyAlignment="1">
      <alignment vertical="center"/>
    </xf>
    <xf numFmtId="170" fontId="122" fillId="0" borderId="0" xfId="15" applyNumberFormat="1" applyFont="1" applyAlignment="1">
      <alignment horizontal="left" wrapText="1"/>
    </xf>
    <xf numFmtId="3" fontId="0" fillId="0" borderId="0" xfId="0" applyNumberFormat="1"/>
    <xf numFmtId="3" fontId="30" fillId="0" borderId="2" xfId="2" applyNumberFormat="1" applyFont="1" applyBorder="1" applyAlignment="1">
      <alignment horizontal="right" vertical="center"/>
    </xf>
    <xf numFmtId="4" fontId="200" fillId="0" borderId="0" xfId="20" applyNumberFormat="1" applyFont="1"/>
    <xf numFmtId="168" fontId="53" fillId="0" borderId="0" xfId="3" applyFont="1" applyBorder="1" applyAlignment="1">
      <alignment vertical="center" wrapText="1"/>
    </xf>
    <xf numFmtId="0" fontId="27" fillId="0" borderId="0" xfId="0" applyFont="1" applyAlignment="1">
      <alignment vertical="center"/>
    </xf>
    <xf numFmtId="0" fontId="157" fillId="0" borderId="0" xfId="1" applyFont="1" applyAlignment="1">
      <alignment horizontal="center"/>
    </xf>
    <xf numFmtId="0" fontId="29" fillId="0" borderId="0" xfId="0" applyFont="1" applyAlignment="1">
      <alignment horizontal="center" vertical="top"/>
    </xf>
    <xf numFmtId="169" fontId="157" fillId="0" borderId="0" xfId="3" applyNumberFormat="1" applyFont="1" applyBorder="1" applyAlignment="1">
      <alignment horizontal="center" vertical="center"/>
    </xf>
    <xf numFmtId="0" fontId="154" fillId="0" borderId="0" xfId="119" applyFont="1" applyAlignment="1">
      <alignment horizontal="center" wrapText="1"/>
    </xf>
    <xf numFmtId="0" fontId="154" fillId="0" borderId="0" xfId="119" applyFont="1" applyAlignment="1">
      <alignment horizontal="center" vertical="center" wrapText="1"/>
    </xf>
    <xf numFmtId="169" fontId="47" fillId="0" borderId="0" xfId="3" applyNumberFormat="1" applyFont="1" applyBorder="1" applyAlignment="1">
      <alignment horizontal="center" vertical="center" wrapText="1"/>
    </xf>
    <xf numFmtId="168" fontId="53" fillId="0" borderId="2" xfId="3" applyFont="1" applyBorder="1" applyAlignment="1">
      <alignment horizontal="center" vertical="center" wrapText="1"/>
    </xf>
    <xf numFmtId="168" fontId="53" fillId="0" borderId="2" xfId="3" applyFont="1" applyBorder="1" applyAlignment="1">
      <alignment horizontal="center" vertical="top" wrapText="1"/>
    </xf>
    <xf numFmtId="168" fontId="53" fillId="0" borderId="2" xfId="3" applyFont="1" applyBorder="1" applyAlignment="1">
      <alignment horizontal="left" vertical="top" wrapText="1"/>
    </xf>
    <xf numFmtId="0" fontId="35" fillId="0" borderId="2" xfId="119" applyFont="1" applyBorder="1" applyAlignment="1">
      <alignment horizontal="center" wrapText="1"/>
    </xf>
    <xf numFmtId="169" fontId="29" fillId="0" borderId="2" xfId="3" applyNumberFormat="1" applyFont="1" applyBorder="1" applyAlignment="1">
      <alignment horizontal="center"/>
    </xf>
    <xf numFmtId="169" fontId="26" fillId="0" borderId="0" xfId="3" applyNumberFormat="1" applyFont="1" applyBorder="1" applyAlignment="1">
      <alignment horizontal="center" vertical="center"/>
    </xf>
    <xf numFmtId="169" fontId="29" fillId="0" borderId="2" xfId="3" applyNumberFormat="1" applyFont="1" applyBorder="1" applyAlignment="1">
      <alignment horizontal="center" vertical="center"/>
    </xf>
    <xf numFmtId="169" fontId="26" fillId="0" borderId="0" xfId="3" applyNumberFormat="1" applyFont="1" applyBorder="1" applyAlignment="1">
      <alignment horizontal="center"/>
    </xf>
    <xf numFmtId="169" fontId="29" fillId="0" borderId="0" xfId="3" applyNumberFormat="1" applyFont="1" applyBorder="1" applyAlignment="1">
      <alignment horizontal="center" vertical="center"/>
    </xf>
    <xf numFmtId="169" fontId="29" fillId="0" borderId="1" xfId="3" applyNumberFormat="1" applyFont="1" applyBorder="1" applyAlignment="1">
      <alignment horizontal="center" vertical="center"/>
    </xf>
    <xf numFmtId="0" fontId="47" fillId="0" borderId="0" xfId="4" applyFont="1" applyAlignment="1">
      <alignment horizontal="center" wrapText="1"/>
    </xf>
    <xf numFmtId="0" fontId="47" fillId="0" borderId="0" xfId="4" applyFont="1" applyAlignment="1">
      <alignment horizontal="center" vertical="center" wrapText="1"/>
    </xf>
    <xf numFmtId="0" fontId="38" fillId="0" borderId="2" xfId="4" applyFont="1" applyBorder="1" applyAlignment="1">
      <alignment horizontal="center" vertical="top"/>
    </xf>
    <xf numFmtId="0" fontId="26" fillId="0" borderId="0" xfId="4" applyFont="1" applyAlignment="1">
      <alignment horizontal="center" vertical="center" wrapText="1"/>
    </xf>
    <xf numFmtId="0" fontId="29" fillId="0" borderId="2" xfId="4" applyFont="1" applyBorder="1" applyAlignment="1">
      <alignment horizontal="center" vertical="top"/>
    </xf>
    <xf numFmtId="0" fontId="42" fillId="0" borderId="0" xfId="9" applyFont="1" applyAlignment="1">
      <alignment horizontal="left" vertical="center" wrapText="1"/>
    </xf>
    <xf numFmtId="0" fontId="26" fillId="0" borderId="0" xfId="9" applyFont="1" applyAlignment="1">
      <alignment horizontal="center" vertical="center" wrapText="1"/>
    </xf>
    <xf numFmtId="0" fontId="26" fillId="0" borderId="0" xfId="9" applyFont="1" applyAlignment="1">
      <alignment horizontal="center"/>
    </xf>
    <xf numFmtId="0" fontId="26" fillId="0" borderId="0" xfId="9" applyFont="1" applyAlignment="1">
      <alignment horizontal="center" vertical="center"/>
    </xf>
    <xf numFmtId="0" fontId="38" fillId="0" borderId="2" xfId="9" applyFont="1" applyBorder="1" applyAlignment="1">
      <alignment horizontal="center" vertical="top"/>
    </xf>
    <xf numFmtId="0" fontId="32" fillId="0" borderId="0" xfId="10" applyFont="1" applyAlignment="1">
      <alignment horizontal="center" wrapText="1"/>
    </xf>
    <xf numFmtId="0" fontId="29" fillId="0" borderId="2" xfId="10" applyFont="1" applyBorder="1" applyAlignment="1">
      <alignment horizontal="center" vertical="top"/>
    </xf>
    <xf numFmtId="0" fontId="163" fillId="0" borderId="0" xfId="9" applyFont="1" applyAlignment="1">
      <alignment horizontal="center" vertical="center"/>
    </xf>
    <xf numFmtId="0" fontId="165" fillId="0" borderId="2" xfId="10" applyFont="1" applyBorder="1" applyAlignment="1">
      <alignment horizontal="center" vertical="top"/>
    </xf>
    <xf numFmtId="0" fontId="163" fillId="0" borderId="0" xfId="10" applyFont="1" applyAlignment="1">
      <alignment horizontal="center"/>
    </xf>
    <xf numFmtId="0" fontId="72" fillId="0" borderId="0" xfId="9" applyFont="1" applyAlignment="1">
      <alignment horizontal="left" vertical="center" wrapText="1"/>
    </xf>
    <xf numFmtId="0" fontId="26" fillId="0" borderId="0" xfId="10" applyFont="1" applyAlignment="1">
      <alignment horizontal="center" wrapText="1"/>
    </xf>
    <xf numFmtId="0" fontId="26" fillId="0" borderId="2" xfId="9" applyFont="1" applyBorder="1" applyAlignment="1">
      <alignment horizontal="center" vertical="center"/>
    </xf>
    <xf numFmtId="0" fontId="46" fillId="0" borderId="2" xfId="11" applyFont="1" applyBorder="1" applyAlignment="1">
      <alignment horizontal="right" vertical="top"/>
    </xf>
    <xf numFmtId="0" fontId="26" fillId="0" borderId="0" xfId="4" applyFont="1" applyAlignment="1">
      <alignment horizontal="center"/>
    </xf>
    <xf numFmtId="0" fontId="157" fillId="0" borderId="0" xfId="4" applyFont="1" applyAlignment="1">
      <alignment horizontal="center"/>
    </xf>
    <xf numFmtId="0" fontId="39" fillId="0" borderId="0" xfId="9" applyFont="1" applyAlignment="1">
      <alignment horizontal="center" vertical="center"/>
    </xf>
    <xf numFmtId="0" fontId="26" fillId="0" borderId="0" xfId="4" applyFont="1" applyAlignment="1">
      <alignment horizontal="center" vertical="center"/>
    </xf>
    <xf numFmtId="0" fontId="46" fillId="0" borderId="12" xfId="11" applyFont="1" applyBorder="1" applyAlignment="1">
      <alignment horizontal="right" vertical="top"/>
    </xf>
    <xf numFmtId="0" fontId="36" fillId="0" borderId="0" xfId="4" applyFont="1" applyAlignment="1">
      <alignment horizontal="center"/>
    </xf>
    <xf numFmtId="0" fontId="36" fillId="0" borderId="2" xfId="11" applyFont="1" applyBorder="1" applyAlignment="1">
      <alignment horizontal="right" vertical="top"/>
    </xf>
    <xf numFmtId="0" fontId="36" fillId="0" borderId="12" xfId="11" applyFont="1" applyBorder="1" applyAlignment="1">
      <alignment horizontal="right" vertical="top"/>
    </xf>
    <xf numFmtId="0" fontId="38" fillId="0" borderId="0" xfId="4" applyFont="1" applyAlignment="1">
      <alignment horizontal="center" vertical="top"/>
    </xf>
    <xf numFmtId="0" fontId="26" fillId="0" borderId="0" xfId="4" applyFont="1" applyAlignment="1">
      <alignment horizontal="center" wrapText="1"/>
    </xf>
    <xf numFmtId="0" fontId="117" fillId="0" borderId="2" xfId="11" applyFont="1" applyBorder="1" applyAlignment="1">
      <alignment horizontal="right" vertical="top"/>
    </xf>
    <xf numFmtId="0" fontId="118" fillId="0" borderId="0" xfId="53" applyFont="1" applyAlignment="1">
      <alignment horizontal="center" vertical="center"/>
    </xf>
    <xf numFmtId="0" fontId="120" fillId="0" borderId="2" xfId="53" applyFont="1" applyBorder="1" applyAlignment="1">
      <alignment horizontal="center" vertical="top"/>
    </xf>
    <xf numFmtId="0" fontId="118" fillId="0" borderId="2" xfId="53" applyFont="1" applyBorder="1" applyAlignment="1">
      <alignment horizontal="center" vertical="center"/>
    </xf>
    <xf numFmtId="0" fontId="118" fillId="0" borderId="0" xfId="53" applyFont="1" applyAlignment="1">
      <alignment horizontal="center"/>
    </xf>
    <xf numFmtId="0" fontId="118" fillId="0" borderId="0" xfId="2" applyFont="1" applyAlignment="1">
      <alignment horizontal="center" vertical="center" wrapText="1"/>
    </xf>
    <xf numFmtId="0" fontId="120" fillId="0" borderId="2" xfId="52" applyFont="1" applyBorder="1" applyAlignment="1">
      <alignment horizontal="center" vertical="top"/>
    </xf>
    <xf numFmtId="0" fontId="118" fillId="0" borderId="0" xfId="52" applyFont="1" applyAlignment="1">
      <alignment horizontal="center" vertical="center"/>
    </xf>
    <xf numFmtId="0" fontId="118" fillId="0" borderId="0" xfId="52" applyFont="1" applyAlignment="1">
      <alignment horizontal="center"/>
    </xf>
    <xf numFmtId="0" fontId="121" fillId="0" borderId="2" xfId="11" applyFont="1" applyBorder="1" applyAlignment="1">
      <alignment horizontal="right" vertical="top"/>
    </xf>
    <xf numFmtId="0" fontId="151" fillId="0" borderId="0" xfId="12" applyFont="1" applyAlignment="1">
      <alignment horizontal="center" vertical="center"/>
    </xf>
    <xf numFmtId="0" fontId="152" fillId="0" borderId="2" xfId="12" applyFont="1" applyBorder="1" applyAlignment="1">
      <alignment horizontal="center" vertical="top"/>
    </xf>
    <xf numFmtId="0" fontId="151" fillId="0" borderId="0" xfId="12" applyFont="1" applyAlignment="1">
      <alignment horizontal="center"/>
    </xf>
    <xf numFmtId="0" fontId="152" fillId="0" borderId="2" xfId="12" applyFont="1" applyBorder="1" applyAlignment="1">
      <alignment horizontal="center" vertical="center"/>
    </xf>
    <xf numFmtId="0" fontId="26" fillId="0" borderId="0" xfId="12" applyFont="1" applyAlignment="1">
      <alignment horizontal="center" vertical="center"/>
    </xf>
    <xf numFmtId="0" fontId="47" fillId="0" borderId="0" xfId="2" applyFont="1" applyAlignment="1">
      <alignment horizontal="center"/>
    </xf>
    <xf numFmtId="0" fontId="26" fillId="0" borderId="0" xfId="12" applyFont="1" applyAlignment="1">
      <alignment horizontal="center" vertical="center" wrapText="1"/>
    </xf>
    <xf numFmtId="0" fontId="38" fillId="0" borderId="2" xfId="12" applyFont="1" applyBorder="1" applyAlignment="1">
      <alignment horizontal="center" vertical="top"/>
    </xf>
    <xf numFmtId="0" fontId="26" fillId="0" borderId="0" xfId="12" applyFont="1" applyAlignment="1">
      <alignment horizontal="center"/>
    </xf>
    <xf numFmtId="0" fontId="38" fillId="0" borderId="2" xfId="12" applyFont="1" applyBorder="1" applyAlignment="1">
      <alignment horizontal="center" vertical="center"/>
    </xf>
    <xf numFmtId="0" fontId="33" fillId="0" borderId="2" xfId="11" applyFont="1" applyBorder="1" applyAlignment="1">
      <alignment horizontal="right"/>
    </xf>
    <xf numFmtId="0" fontId="32" fillId="0" borderId="0" xfId="12" applyFont="1" applyAlignment="1">
      <alignment horizontal="center" vertical="center" wrapText="1"/>
    </xf>
    <xf numFmtId="0" fontId="26" fillId="0" borderId="0" xfId="12" applyFont="1" applyAlignment="1">
      <alignment horizontal="center" wrapText="1"/>
    </xf>
    <xf numFmtId="170" fontId="104" fillId="0" borderId="0" xfId="15" applyNumberFormat="1" applyFont="1" applyAlignment="1">
      <alignment horizontal="left" vertical="top" wrapText="1"/>
    </xf>
    <xf numFmtId="49" fontId="36" fillId="0" borderId="14" xfId="13" applyNumberFormat="1" applyFont="1" applyBorder="1" applyAlignment="1">
      <alignment horizontal="center" vertical="center" wrapText="1"/>
    </xf>
    <xf numFmtId="170" fontId="36" fillId="0" borderId="16" xfId="13" applyNumberFormat="1" applyFont="1" applyBorder="1" applyAlignment="1">
      <alignment horizontal="center" vertical="center" wrapText="1"/>
    </xf>
    <xf numFmtId="170" fontId="36" fillId="0" borderId="17" xfId="13" applyNumberFormat="1" applyFont="1" applyBorder="1" applyAlignment="1">
      <alignment horizontal="center" vertical="center" wrapText="1"/>
    </xf>
    <xf numFmtId="170" fontId="47" fillId="0" borderId="0" xfId="13" applyNumberFormat="1" applyFont="1" applyBorder="1" applyAlignment="1">
      <alignment horizontal="center" vertical="center" wrapText="1"/>
    </xf>
    <xf numFmtId="170" fontId="47" fillId="0" borderId="2" xfId="13" applyNumberFormat="1" applyFont="1" applyBorder="1" applyAlignment="1">
      <alignment horizontal="center" vertical="top" wrapText="1"/>
    </xf>
    <xf numFmtId="49" fontId="36" fillId="0" borderId="15" xfId="13" applyNumberFormat="1" applyFont="1" applyBorder="1" applyAlignment="1">
      <alignment horizontal="center" vertical="center" wrapText="1"/>
    </xf>
    <xf numFmtId="0" fontId="36" fillId="0" borderId="15" xfId="0" applyFont="1" applyBorder="1" applyAlignment="1">
      <alignment horizontal="center" vertical="center"/>
    </xf>
    <xf numFmtId="0" fontId="36" fillId="0" borderId="12" xfId="0" applyFont="1" applyBorder="1" applyAlignment="1">
      <alignment horizontal="center" vertical="center"/>
    </xf>
    <xf numFmtId="0" fontId="94" fillId="0" borderId="0" xfId="0" applyFont="1" applyAlignment="1">
      <alignment horizontal="center"/>
    </xf>
    <xf numFmtId="170" fontId="26" fillId="0" borderId="0" xfId="13" applyNumberFormat="1" applyFont="1" applyBorder="1" applyAlignment="1">
      <alignment horizontal="center" vertical="center" wrapText="1"/>
    </xf>
    <xf numFmtId="170" fontId="29" fillId="0" borderId="2" xfId="13" applyNumberFormat="1" applyFont="1" applyBorder="1" applyAlignment="1">
      <alignment horizontal="center" vertical="top"/>
    </xf>
    <xf numFmtId="0" fontId="51" fillId="0" borderId="2" xfId="0" applyFont="1" applyBorder="1" applyAlignment="1">
      <alignment horizontal="center"/>
    </xf>
    <xf numFmtId="3" fontId="141" fillId="0" borderId="0" xfId="0" applyNumberFormat="1" applyFont="1" applyAlignment="1">
      <alignment horizontal="left" wrapText="1"/>
    </xf>
    <xf numFmtId="49" fontId="29" fillId="0" borderId="2" xfId="13" applyNumberFormat="1" applyFont="1" applyBorder="1" applyAlignment="1">
      <alignment horizontal="center" vertical="top"/>
    </xf>
    <xf numFmtId="49" fontId="26" fillId="0" borderId="0" xfId="13" applyNumberFormat="1" applyFont="1" applyBorder="1" applyAlignment="1">
      <alignment horizontal="center" vertical="center" wrapText="1"/>
    </xf>
    <xf numFmtId="49" fontId="26" fillId="0" borderId="0" xfId="13" applyNumberFormat="1" applyFont="1" applyBorder="1" applyAlignment="1">
      <alignment horizontal="center" vertical="center"/>
    </xf>
    <xf numFmtId="49" fontId="157" fillId="0" borderId="0" xfId="13" applyNumberFormat="1" applyFont="1" applyBorder="1" applyAlignment="1">
      <alignment horizontal="center" vertical="center" wrapText="1"/>
    </xf>
    <xf numFmtId="0" fontId="96" fillId="0" borderId="2" xfId="18" applyFont="1" applyBorder="1" applyAlignment="1">
      <alignment horizontal="center" vertical="top"/>
    </xf>
    <xf numFmtId="0" fontId="94" fillId="0" borderId="0" xfId="2" applyFont="1" applyAlignment="1">
      <alignment horizontal="center"/>
    </xf>
    <xf numFmtId="0" fontId="94" fillId="2" borderId="0" xfId="18" applyFont="1" applyFill="1" applyAlignment="1">
      <alignment horizontal="center" vertical="center"/>
    </xf>
    <xf numFmtId="0" fontId="94" fillId="2" borderId="0" xfId="2" applyFont="1" applyFill="1" applyAlignment="1">
      <alignment horizontal="center"/>
    </xf>
    <xf numFmtId="0" fontId="94" fillId="0" borderId="0" xfId="18" applyFont="1" applyAlignment="1">
      <alignment horizontal="center" vertical="center"/>
    </xf>
    <xf numFmtId="0" fontId="94" fillId="2" borderId="0" xfId="18" applyFont="1" applyFill="1" applyAlignment="1">
      <alignment horizontal="center" vertical="center" wrapText="1"/>
    </xf>
    <xf numFmtId="0" fontId="94" fillId="2" borderId="0" xfId="18" applyFont="1" applyFill="1" applyAlignment="1">
      <alignment horizontal="center" wrapText="1"/>
    </xf>
    <xf numFmtId="0" fontId="51" fillId="0" borderId="2" xfId="2" applyFont="1" applyBorder="1" applyAlignment="1">
      <alignment horizontal="center"/>
    </xf>
    <xf numFmtId="0" fontId="94" fillId="0" borderId="2" xfId="2" applyFont="1" applyBorder="1" applyAlignment="1">
      <alignment horizontal="center"/>
    </xf>
    <xf numFmtId="0" fontId="94" fillId="0" borderId="0" xfId="18" applyFont="1" applyAlignment="1">
      <alignment horizontal="center"/>
    </xf>
    <xf numFmtId="0" fontId="94" fillId="0" borderId="2" xfId="18" applyFont="1" applyBorder="1" applyAlignment="1">
      <alignment horizontal="center" vertical="center"/>
    </xf>
    <xf numFmtId="0" fontId="51" fillId="2" borderId="2" xfId="2" applyFont="1" applyFill="1" applyBorder="1" applyAlignment="1">
      <alignment horizontal="center" vertical="center"/>
    </xf>
    <xf numFmtId="0" fontId="94" fillId="2" borderId="0" xfId="18" applyFont="1" applyFill="1" applyAlignment="1">
      <alignment horizontal="center"/>
    </xf>
    <xf numFmtId="0" fontId="96" fillId="0" borderId="2" xfId="2" applyFont="1" applyBorder="1" applyAlignment="1">
      <alignment horizontal="center"/>
    </xf>
    <xf numFmtId="0" fontId="94" fillId="0" borderId="0" xfId="2" applyFont="1" applyAlignment="1">
      <alignment horizontal="center" wrapText="1"/>
    </xf>
    <xf numFmtId="0" fontId="96" fillId="0" borderId="2" xfId="19" applyFont="1" applyBorder="1" applyAlignment="1">
      <alignment horizontal="center" vertical="center"/>
    </xf>
    <xf numFmtId="2" fontId="68" fillId="0" borderId="0" xfId="2" applyNumberFormat="1" applyFont="1" applyAlignment="1">
      <alignment horizontal="center" vertical="center" wrapText="1"/>
    </xf>
    <xf numFmtId="2" fontId="94" fillId="0" borderId="0" xfId="19" applyNumberFormat="1" applyFont="1" applyAlignment="1">
      <alignment horizontal="center" vertical="center"/>
    </xf>
    <xf numFmtId="2" fontId="94" fillId="0" borderId="0" xfId="19" applyNumberFormat="1" applyFont="1" applyAlignment="1">
      <alignment horizontal="center" vertical="center" wrapText="1"/>
    </xf>
    <xf numFmtId="2" fontId="50" fillId="0" borderId="2" xfId="2" applyNumberFormat="1" applyFont="1" applyBorder="1" applyAlignment="1">
      <alignment horizontal="right" vertical="center"/>
    </xf>
    <xf numFmtId="0" fontId="96" fillId="0" borderId="2" xfId="19" applyFont="1" applyBorder="1" applyAlignment="1">
      <alignment horizontal="center" vertical="top"/>
    </xf>
    <xf numFmtId="0" fontId="94" fillId="0" borderId="0" xfId="102" applyFont="1" applyAlignment="1">
      <alignment horizontal="center"/>
    </xf>
    <xf numFmtId="0" fontId="96" fillId="0" borderId="2" xfId="102" applyFont="1" applyBorder="1" applyAlignment="1">
      <alignment horizontal="center" vertical="top"/>
    </xf>
    <xf numFmtId="0" fontId="94" fillId="0" borderId="0" xfId="22" applyFont="1" applyAlignment="1">
      <alignment horizontal="center"/>
    </xf>
    <xf numFmtId="0" fontId="118" fillId="0" borderId="0" xfId="11" applyFont="1" applyAlignment="1">
      <alignment horizontal="center" vertical="center"/>
    </xf>
    <xf numFmtId="170" fontId="126" fillId="0" borderId="0" xfId="21" applyFont="1" applyAlignment="1">
      <alignment horizontal="center"/>
    </xf>
    <xf numFmtId="0" fontId="120" fillId="0" borderId="2" xfId="22" applyFont="1" applyBorder="1" applyAlignment="1">
      <alignment horizontal="center" vertical="top"/>
    </xf>
    <xf numFmtId="0" fontId="118" fillId="0" borderId="0" xfId="20" applyFont="1" applyAlignment="1">
      <alignment horizontal="center"/>
    </xf>
    <xf numFmtId="0" fontId="120" fillId="0" borderId="0" xfId="22" applyFont="1" applyAlignment="1">
      <alignment horizontal="center" vertical="top"/>
    </xf>
    <xf numFmtId="0" fontId="118" fillId="0" borderId="2" xfId="11" applyFont="1" applyBorder="1" applyAlignment="1">
      <alignment horizontal="center" vertical="center"/>
    </xf>
    <xf numFmtId="0" fontId="120" fillId="0" borderId="2" xfId="11" applyFont="1" applyBorder="1" applyAlignment="1">
      <alignment horizontal="center" vertical="top"/>
    </xf>
    <xf numFmtId="0" fontId="32" fillId="0" borderId="0" xfId="11" applyFont="1" applyAlignment="1">
      <alignment horizontal="center" vertical="center" wrapText="1"/>
    </xf>
    <xf numFmtId="0" fontId="26" fillId="0" borderId="0" xfId="11" applyFont="1" applyAlignment="1">
      <alignment horizontal="center" vertical="center" wrapText="1"/>
    </xf>
    <xf numFmtId="0" fontId="26" fillId="0" borderId="0" xfId="11" applyFont="1" applyAlignment="1">
      <alignment horizontal="center" vertical="center"/>
    </xf>
    <xf numFmtId="0" fontId="38" fillId="0" borderId="2" xfId="11" applyFont="1" applyBorder="1" applyAlignment="1">
      <alignment horizontal="center" vertical="top"/>
    </xf>
    <xf numFmtId="0" fontId="26" fillId="0" borderId="0" xfId="11" applyFont="1" applyAlignment="1">
      <alignment horizontal="center"/>
    </xf>
    <xf numFmtId="0" fontId="29" fillId="0" borderId="2" xfId="11" applyFont="1" applyBorder="1" applyAlignment="1">
      <alignment horizontal="center" vertical="top"/>
    </xf>
    <xf numFmtId="0" fontId="26" fillId="0" borderId="2" xfId="11" applyFont="1" applyBorder="1" applyAlignment="1">
      <alignment horizontal="center" wrapText="1"/>
    </xf>
    <xf numFmtId="0" fontId="53" fillId="0" borderId="2" xfId="11" applyFont="1" applyBorder="1" applyAlignment="1">
      <alignment horizontal="center"/>
    </xf>
    <xf numFmtId="0" fontId="179" fillId="0" borderId="2" xfId="11" applyFont="1" applyBorder="1" applyAlignment="1">
      <alignment horizontal="right" vertical="top"/>
    </xf>
    <xf numFmtId="0" fontId="39" fillId="0" borderId="2" xfId="11" applyFont="1" applyBorder="1" applyAlignment="1">
      <alignment horizontal="right" vertical="top"/>
    </xf>
    <xf numFmtId="0" fontId="26" fillId="0" borderId="0" xfId="40" applyFont="1" applyAlignment="1">
      <alignment horizontal="center"/>
    </xf>
    <xf numFmtId="0" fontId="32" fillId="0" borderId="0" xfId="40" applyFont="1" applyAlignment="1">
      <alignment horizontal="center"/>
    </xf>
    <xf numFmtId="0" fontId="118" fillId="0" borderId="0" xfId="40" applyFont="1" applyAlignment="1">
      <alignment horizontal="center"/>
    </xf>
    <xf numFmtId="0" fontId="29" fillId="0" borderId="2" xfId="40" applyFont="1" applyBorder="1" applyAlignment="1">
      <alignment horizontal="center" vertical="top"/>
    </xf>
    <xf numFmtId="0" fontId="38" fillId="0" borderId="2" xfId="40" applyFont="1" applyBorder="1" applyAlignment="1">
      <alignment horizontal="center" vertical="top"/>
    </xf>
    <xf numFmtId="0" fontId="30" fillId="0" borderId="0" xfId="11" applyFont="1" applyAlignment="1">
      <alignment horizontal="left" wrapText="1"/>
    </xf>
    <xf numFmtId="0" fontId="38" fillId="0" borderId="2" xfId="33" applyFont="1" applyBorder="1" applyAlignment="1">
      <alignment horizontal="center" vertical="top"/>
    </xf>
    <xf numFmtId="0" fontId="32" fillId="0" borderId="0" xfId="11" applyFont="1" applyAlignment="1">
      <alignment horizontal="center"/>
    </xf>
    <xf numFmtId="49" fontId="114" fillId="0" borderId="0" xfId="33" applyNumberFormat="1" applyFont="1" applyAlignment="1">
      <alignment horizontal="left" vertical="center" wrapText="1"/>
    </xf>
    <xf numFmtId="0" fontId="132" fillId="0" borderId="0" xfId="33" applyFont="1" applyAlignment="1">
      <alignment horizontal="center" vertical="center"/>
    </xf>
    <xf numFmtId="0" fontId="135" fillId="0" borderId="0" xfId="33" applyFont="1" applyAlignment="1">
      <alignment horizontal="center" wrapText="1"/>
    </xf>
    <xf numFmtId="0" fontId="26" fillId="0" borderId="0" xfId="25" applyFont="1" applyAlignment="1">
      <alignment horizontal="center"/>
    </xf>
    <xf numFmtId="0" fontId="26" fillId="0" borderId="2" xfId="11" applyFont="1" applyBorder="1" applyAlignment="1">
      <alignment horizontal="center"/>
    </xf>
    <xf numFmtId="49" fontId="42" fillId="0" borderId="0" xfId="33" applyNumberFormat="1" applyFont="1" applyAlignment="1">
      <alignment horizontal="left" vertical="center" wrapText="1"/>
    </xf>
    <xf numFmtId="0" fontId="26" fillId="0" borderId="0" xfId="34" applyFont="1" applyAlignment="1">
      <alignment horizontal="center"/>
    </xf>
    <xf numFmtId="49" fontId="107" fillId="0" borderId="0" xfId="33" applyNumberFormat="1" applyFont="1" applyAlignment="1">
      <alignment horizontal="left" vertical="center" wrapText="1"/>
    </xf>
    <xf numFmtId="49" fontId="26" fillId="0" borderId="0" xfId="33" applyNumberFormat="1" applyFont="1" applyAlignment="1">
      <alignment horizontal="center" vertical="center"/>
    </xf>
    <xf numFmtId="49" fontId="26" fillId="0" borderId="2" xfId="33" applyNumberFormat="1" applyFont="1" applyBorder="1" applyAlignment="1">
      <alignment horizontal="center" vertical="center"/>
    </xf>
    <xf numFmtId="0" fontId="26" fillId="0" borderId="2" xfId="26" applyFont="1" applyBorder="1" applyAlignment="1">
      <alignment horizontal="center" vertical="center" wrapText="1"/>
    </xf>
    <xf numFmtId="0" fontId="38" fillId="0" borderId="2" xfId="11" applyFont="1" applyBorder="1" applyAlignment="1">
      <alignment horizontal="center" vertical="top" wrapText="1"/>
    </xf>
    <xf numFmtId="0" fontId="26" fillId="0" borderId="0" xfId="1" applyFont="1" applyAlignment="1">
      <alignment horizontal="center" vertical="center"/>
    </xf>
    <xf numFmtId="0" fontId="38" fillId="0" borderId="2" xfId="1" applyFont="1" applyBorder="1" applyAlignment="1">
      <alignment horizontal="center" vertical="top"/>
    </xf>
    <xf numFmtId="0" fontId="26" fillId="0" borderId="0" xfId="1" applyFont="1" applyAlignment="1">
      <alignment horizontal="center" wrapText="1"/>
    </xf>
    <xf numFmtId="0" fontId="140" fillId="0" borderId="2" xfId="1" applyFont="1" applyBorder="1" applyAlignment="1">
      <alignment horizontal="right"/>
    </xf>
    <xf numFmtId="0" fontId="65" fillId="0" borderId="2" xfId="1" applyFont="1" applyBorder="1" applyAlignment="1">
      <alignment horizontal="right"/>
    </xf>
    <xf numFmtId="0" fontId="26" fillId="0" borderId="0" xfId="1" applyFont="1" applyAlignment="1">
      <alignment horizontal="center"/>
    </xf>
    <xf numFmtId="0" fontId="33" fillId="0" borderId="2" xfId="1" applyFont="1" applyBorder="1" applyAlignment="1">
      <alignment horizontal="right"/>
    </xf>
    <xf numFmtId="0" fontId="94" fillId="0" borderId="2" xfId="27" applyFont="1" applyBorder="1" applyAlignment="1">
      <alignment horizontal="center" vertical="center"/>
    </xf>
    <xf numFmtId="0" fontId="96" fillId="0" borderId="2" xfId="11" applyFont="1" applyBorder="1" applyAlignment="1">
      <alignment horizontal="center" vertical="top"/>
    </xf>
    <xf numFmtId="0" fontId="68" fillId="0" borderId="0" xfId="11" applyFont="1" applyAlignment="1">
      <alignment horizontal="center"/>
    </xf>
    <xf numFmtId="0" fontId="94" fillId="0" borderId="0" xfId="25" applyFont="1" applyAlignment="1">
      <alignment horizontal="center" vertical="center"/>
    </xf>
    <xf numFmtId="0" fontId="94" fillId="0" borderId="0" xfId="25" applyFont="1" applyAlignment="1">
      <alignment horizontal="center"/>
    </xf>
    <xf numFmtId="49" fontId="96" fillId="0" borderId="2" xfId="5" applyNumberFormat="1" applyFont="1" applyBorder="1" applyAlignment="1">
      <alignment horizontal="center" vertical="top" wrapText="1"/>
    </xf>
    <xf numFmtId="0" fontId="94" fillId="0" borderId="0" xfId="27" applyFont="1" applyAlignment="1">
      <alignment horizontal="center" vertical="center"/>
    </xf>
    <xf numFmtId="0" fontId="94" fillId="0" borderId="13" xfId="27" applyFont="1" applyBorder="1" applyAlignment="1">
      <alignment horizontal="center" vertical="center"/>
    </xf>
    <xf numFmtId="0" fontId="40" fillId="0" borderId="2" xfId="11" applyFont="1" applyBorder="1" applyAlignment="1">
      <alignment horizontal="right"/>
    </xf>
    <xf numFmtId="49" fontId="96" fillId="0" borderId="2" xfId="5" applyNumberFormat="1" applyFont="1" applyBorder="1" applyAlignment="1">
      <alignment horizontal="center" vertical="top"/>
    </xf>
    <xf numFmtId="0" fontId="94" fillId="2" borderId="0" xfId="11" applyFont="1" applyFill="1" applyAlignment="1">
      <alignment horizontal="center" vertical="center" wrapText="1"/>
    </xf>
    <xf numFmtId="0" fontId="94" fillId="0" borderId="0" xfId="11" applyFont="1" applyAlignment="1">
      <alignment horizontal="left"/>
    </xf>
    <xf numFmtId="0" fontId="94" fillId="0" borderId="12" xfId="11" applyFont="1" applyBorder="1" applyAlignment="1">
      <alignment horizontal="left" wrapText="1"/>
    </xf>
    <xf numFmtId="0" fontId="94" fillId="2" borderId="13" xfId="11" applyFont="1" applyFill="1" applyBorder="1" applyAlignment="1">
      <alignment horizontal="center" wrapText="1"/>
    </xf>
    <xf numFmtId="0" fontId="94" fillId="2" borderId="13" xfId="11" applyFont="1" applyFill="1" applyBorder="1" applyAlignment="1">
      <alignment horizontal="center" vertical="center" wrapText="1"/>
    </xf>
    <xf numFmtId="0" fontId="94" fillId="0" borderId="13" xfId="11" applyFont="1" applyBorder="1" applyAlignment="1">
      <alignment horizontal="center" wrapText="1"/>
    </xf>
    <xf numFmtId="0" fontId="94" fillId="0" borderId="0" xfId="11" applyFont="1" applyAlignment="1">
      <alignment horizontal="center" vertical="center"/>
    </xf>
    <xf numFmtId="0" fontId="94" fillId="0" borderId="0" xfId="11" applyFont="1" applyAlignment="1">
      <alignment horizontal="center" vertical="center" wrapText="1"/>
    </xf>
    <xf numFmtId="0" fontId="94" fillId="0" borderId="0" xfId="11" applyFont="1" applyAlignment="1">
      <alignment horizontal="center"/>
    </xf>
    <xf numFmtId="49" fontId="147" fillId="0" borderId="2" xfId="19" applyNumberFormat="1" applyFont="1" applyBorder="1" applyAlignment="1">
      <alignment horizontal="center" vertical="justify"/>
    </xf>
    <xf numFmtId="49" fontId="146" fillId="0" borderId="0" xfId="19" applyNumberFormat="1" applyFont="1" applyAlignment="1">
      <alignment horizontal="center"/>
    </xf>
    <xf numFmtId="49" fontId="145" fillId="0" borderId="0" xfId="19" applyNumberFormat="1" applyFont="1" applyAlignment="1">
      <alignment horizontal="center" vertical="center"/>
    </xf>
    <xf numFmtId="0" fontId="94" fillId="0" borderId="2" xfId="11" applyFont="1" applyBorder="1" applyAlignment="1">
      <alignment horizontal="center" vertical="center" wrapText="1"/>
    </xf>
    <xf numFmtId="0" fontId="94" fillId="0" borderId="12" xfId="115" applyFont="1" applyBorder="1" applyAlignment="1">
      <alignment horizontal="left" vertical="center"/>
    </xf>
    <xf numFmtId="0" fontId="94" fillId="0" borderId="2" xfId="115" applyFont="1" applyBorder="1" applyAlignment="1">
      <alignment horizontal="left" vertical="center"/>
    </xf>
    <xf numFmtId="0" fontId="94" fillId="0" borderId="13" xfId="11" applyFont="1" applyBorder="1" applyAlignment="1">
      <alignment horizontal="left"/>
    </xf>
    <xf numFmtId="0" fontId="94" fillId="0" borderId="2" xfId="11" applyFont="1" applyBorder="1" applyAlignment="1">
      <alignment horizontal="left" vertical="center"/>
    </xf>
    <xf numFmtId="0" fontId="32" fillId="0" borderId="0" xfId="11" applyFont="1" applyAlignment="1">
      <alignment horizontal="center" vertical="center"/>
    </xf>
    <xf numFmtId="49" fontId="26" fillId="0" borderId="2" xfId="5" applyNumberFormat="1" applyFont="1" applyBorder="1" applyAlignment="1">
      <alignment horizontal="center" vertical="center" wrapText="1"/>
    </xf>
    <xf numFmtId="0" fontId="36" fillId="0" borderId="0" xfId="119" applyFont="1" applyFill="1" applyAlignment="1">
      <alignment horizontal="right"/>
    </xf>
  </cellXfs>
  <cellStyles count="369">
    <cellStyle name="20% - Акцент1 2" xfId="55" xr:uid="{00000000-0005-0000-0000-000000000000}"/>
    <cellStyle name="20% - Акцент1 2 2" xfId="220" xr:uid="{9271C21C-4946-4CB8-A1CE-176519083E19}"/>
    <cellStyle name="20% - Акцент1 2 2 2" xfId="323" xr:uid="{58879CE2-B86D-4D63-9C93-69610B622E92}"/>
    <cellStyle name="20% - Акцент2 2" xfId="56" xr:uid="{00000000-0005-0000-0000-000001000000}"/>
    <cellStyle name="20% - Акцент2 2 2" xfId="221" xr:uid="{54F496CE-DAD9-4D1B-A23B-FC407EE28CEA}"/>
    <cellStyle name="20% - Акцент2 2 2 2" xfId="324" xr:uid="{FE923314-5E94-41B5-8895-B2C6BF88E78D}"/>
    <cellStyle name="20% - Акцент3 2" xfId="57" xr:uid="{00000000-0005-0000-0000-000002000000}"/>
    <cellStyle name="20% - Акцент3 2 2" xfId="222" xr:uid="{970369C1-37CF-43D9-81C2-BB8A8BD81308}"/>
    <cellStyle name="20% - Акцент3 2 2 2" xfId="325" xr:uid="{CFA26B56-2FB5-44CF-B7DB-88940C0ED3C7}"/>
    <cellStyle name="20% - Акцент4 2" xfId="58" xr:uid="{00000000-0005-0000-0000-000003000000}"/>
    <cellStyle name="20% - Акцент4 2 2" xfId="223" xr:uid="{94809FB0-AC35-49E1-BDA6-80E2B87A0F1E}"/>
    <cellStyle name="20% - Акцент4 2 2 2" xfId="326" xr:uid="{2778DDB8-4F4F-4CD5-9E0A-34288B75BE6C}"/>
    <cellStyle name="20% - Акцент5 2" xfId="59" xr:uid="{00000000-0005-0000-0000-000004000000}"/>
    <cellStyle name="20% - Акцент6 2" xfId="60" xr:uid="{00000000-0005-0000-0000-000005000000}"/>
    <cellStyle name="40% - Акцент1 2" xfId="61" xr:uid="{00000000-0005-0000-0000-000006000000}"/>
    <cellStyle name="40% - Акцент2 2" xfId="62" xr:uid="{00000000-0005-0000-0000-000007000000}"/>
    <cellStyle name="40% - Акцент3 2" xfId="63" xr:uid="{00000000-0005-0000-0000-000008000000}"/>
    <cellStyle name="40% - Акцент3 2 2" xfId="224" xr:uid="{5DFB27D4-39D5-453A-8811-9A26A8659EA3}"/>
    <cellStyle name="40% - Акцент3 2 2 2" xfId="327" xr:uid="{41AB8CBC-147F-4DE6-9116-F2421CFDF953}"/>
    <cellStyle name="40% - Акцент4 2" xfId="64" xr:uid="{00000000-0005-0000-0000-000009000000}"/>
    <cellStyle name="40% - Акцент5 2" xfId="65" xr:uid="{00000000-0005-0000-0000-00000A000000}"/>
    <cellStyle name="40% - Акцент6 2" xfId="66" xr:uid="{00000000-0005-0000-0000-00000B000000}"/>
    <cellStyle name="60% - Акцент1 2" xfId="67" xr:uid="{00000000-0005-0000-0000-00000C000000}"/>
    <cellStyle name="60% - Акцент2 2" xfId="68" xr:uid="{00000000-0005-0000-0000-00000D000000}"/>
    <cellStyle name="60% - Акцент3 2" xfId="69" xr:uid="{00000000-0005-0000-0000-00000E000000}"/>
    <cellStyle name="60% - Акцент3 2 2" xfId="225" xr:uid="{AC05425C-E91F-441C-A3D6-0122B676E054}"/>
    <cellStyle name="60% - Акцент4 2" xfId="70" xr:uid="{00000000-0005-0000-0000-00000F000000}"/>
    <cellStyle name="60% - Акцент4 2 2" xfId="226" xr:uid="{7E64FBF2-25C2-4C34-8E62-17A9D682EF87}"/>
    <cellStyle name="60% - Акцент5 2" xfId="71" xr:uid="{00000000-0005-0000-0000-000010000000}"/>
    <cellStyle name="60% - Акцент6 2" xfId="72" xr:uid="{00000000-0005-0000-0000-000011000000}"/>
    <cellStyle name="60% - Акцент6 2 2" xfId="227" xr:uid="{B153D9BE-C630-4A09-99A3-A9A85D6469FB}"/>
    <cellStyle name="Normal_GDP1" xfId="5" xr:uid="{00000000-0005-0000-0000-000012000000}"/>
    <cellStyle name="Normal_PERVICHN" xfId="27" xr:uid="{00000000-0005-0000-0000-000013000000}"/>
    <cellStyle name="Normal_PPI" xfId="19" xr:uid="{00000000-0005-0000-0000-000014000000}"/>
    <cellStyle name="Акцент1" xfId="169" builtinId="29" customBuiltin="1"/>
    <cellStyle name="Акцент1 2" xfId="73" xr:uid="{00000000-0005-0000-0000-000015000000}"/>
    <cellStyle name="Акцент1 2 2" xfId="228" xr:uid="{B9E0A0C0-8FD6-45F1-B92C-58559E8D9878}"/>
    <cellStyle name="Акцент1 3" xfId="229" xr:uid="{4C071F49-18DB-4834-89D9-2938E0C34109}"/>
    <cellStyle name="Акцент2" xfId="170" builtinId="33" customBuiltin="1"/>
    <cellStyle name="Акцент2 2" xfId="74" xr:uid="{00000000-0005-0000-0000-000016000000}"/>
    <cellStyle name="Акцент2 2 2" xfId="230" xr:uid="{854EFA61-C9AF-4B50-ABC9-9C0EA33232E7}"/>
    <cellStyle name="Акцент2 3" xfId="231" xr:uid="{8F9FD57A-828D-4467-B23E-F03F9D64CAAC}"/>
    <cellStyle name="Акцент3" xfId="171" builtinId="37" customBuiltin="1"/>
    <cellStyle name="Акцент3 2" xfId="75" xr:uid="{00000000-0005-0000-0000-000017000000}"/>
    <cellStyle name="Акцент3 2 2" xfId="232" xr:uid="{FDF058C0-D9D3-4F8D-B279-ACE7DCE0281B}"/>
    <cellStyle name="Акцент3 3" xfId="233" xr:uid="{E72C99DF-AA55-42B4-B882-96835860FA09}"/>
    <cellStyle name="Акцент4" xfId="172" builtinId="41" customBuiltin="1"/>
    <cellStyle name="Акцент4 2" xfId="76" xr:uid="{00000000-0005-0000-0000-000018000000}"/>
    <cellStyle name="Акцент4 2 2" xfId="234" xr:uid="{97EE8D3D-1C43-4BF0-8FFC-90875E98D558}"/>
    <cellStyle name="Акцент4 3" xfId="235" xr:uid="{5A81784B-104A-44A3-AD73-CA44E47F0080}"/>
    <cellStyle name="Акцент5" xfId="173" builtinId="45" customBuiltin="1"/>
    <cellStyle name="Акцент5 2" xfId="77" xr:uid="{00000000-0005-0000-0000-000019000000}"/>
    <cellStyle name="Акцент5 2 2" xfId="236" xr:uid="{D3BC93D8-2CCB-4DA4-B586-C6136C26FDAF}"/>
    <cellStyle name="Акцент5 3" xfId="237" xr:uid="{FFC767F0-942C-4618-8028-1C4A9DD542B4}"/>
    <cellStyle name="Акцент6" xfId="174" builtinId="49" customBuiltin="1"/>
    <cellStyle name="Акцент6 2" xfId="78" xr:uid="{00000000-0005-0000-0000-00001A000000}"/>
    <cellStyle name="Акцент6 2 2" xfId="238" xr:uid="{4FCA60C8-79CB-4D44-8EDA-57AA9DE8340B}"/>
    <cellStyle name="Акцент6 3" xfId="239" xr:uid="{D154F0CC-765E-48B9-8B20-5507BE6382E0}"/>
    <cellStyle name="Ввод " xfId="161" builtinId="20" customBuiltin="1"/>
    <cellStyle name="Ввод  2" xfId="79" xr:uid="{00000000-0005-0000-0000-00001B000000}"/>
    <cellStyle name="Ввод  2 2" xfId="240" xr:uid="{38F53B65-636F-4724-AB07-1B0F27A4502B}"/>
    <cellStyle name="Ввод  3" xfId="241" xr:uid="{5F799D2C-EE13-4C4E-8F45-C35EFCFFA2AD}"/>
    <cellStyle name="Вывод" xfId="162" builtinId="21" customBuiltin="1"/>
    <cellStyle name="Вывод 2" xfId="80" xr:uid="{00000000-0005-0000-0000-00001C000000}"/>
    <cellStyle name="Вывод 2 2" xfId="242" xr:uid="{134652A1-362F-4F74-9F18-EADAF4748E4E}"/>
    <cellStyle name="Вывод 3" xfId="243" xr:uid="{EF757AE5-58EE-4523-AE06-452DECBA4BA9}"/>
    <cellStyle name="Вычисление" xfId="163" builtinId="22" customBuiltin="1"/>
    <cellStyle name="Вычисление 2" xfId="81" xr:uid="{00000000-0005-0000-0000-00001D000000}"/>
    <cellStyle name="Вычисление 2 2" xfId="244" xr:uid="{543C11FF-487C-4F02-855E-6BA01E41BDE7}"/>
    <cellStyle name="Вычисление 3" xfId="245" xr:uid="{9908D5D6-FF61-4F1D-9244-AED0511F2632}"/>
    <cellStyle name="Денежный 2" xfId="37" xr:uid="{00000000-0005-0000-0000-00001E000000}"/>
    <cellStyle name="Заголовок 1" xfId="155" builtinId="16" customBuiltin="1"/>
    <cellStyle name="Заголовок 1 2" xfId="82" xr:uid="{00000000-0005-0000-0000-00001F000000}"/>
    <cellStyle name="Заголовок 1 2 2" xfId="246" xr:uid="{12549290-FC02-44B7-8D4A-BDF84E4FEE19}"/>
    <cellStyle name="Заголовок 1 3" xfId="247" xr:uid="{FF6C236A-F33B-444C-856D-CCFB136D0D18}"/>
    <cellStyle name="Заголовок 2" xfId="156" builtinId="17" customBuiltin="1"/>
    <cellStyle name="Заголовок 2 2" xfId="83" xr:uid="{00000000-0005-0000-0000-000020000000}"/>
    <cellStyle name="Заголовок 2 2 2" xfId="248" xr:uid="{D7CA39B4-03DE-46CF-B528-14E02EF58470}"/>
    <cellStyle name="Заголовок 2 3" xfId="249" xr:uid="{FF3BE529-F386-4083-A473-C333CBC7BE98}"/>
    <cellStyle name="Заголовок 3" xfId="157" builtinId="18" customBuiltin="1"/>
    <cellStyle name="Заголовок 3 2" xfId="84" xr:uid="{00000000-0005-0000-0000-000021000000}"/>
    <cellStyle name="Заголовок 3 2 2" xfId="250" xr:uid="{00133CE5-34F5-482E-8FB5-F2A70E507163}"/>
    <cellStyle name="Заголовок 3 3" xfId="251" xr:uid="{FF4EF52A-6B99-4C97-B3A0-004E093404BA}"/>
    <cellStyle name="Заголовок 4" xfId="158" builtinId="19" customBuiltin="1"/>
    <cellStyle name="Заголовок 4 2" xfId="85" xr:uid="{00000000-0005-0000-0000-000022000000}"/>
    <cellStyle name="Заголовок 4 2 2" xfId="252" xr:uid="{BF30BE15-69A3-4E88-9481-4CB077748281}"/>
    <cellStyle name="Заголовок 4 3" xfId="253" xr:uid="{5B4E0401-3E10-4352-96B5-130935D7CFA9}"/>
    <cellStyle name="Итог" xfId="168" builtinId="25" customBuiltin="1"/>
    <cellStyle name="Итог 2" xfId="86" xr:uid="{00000000-0005-0000-0000-000023000000}"/>
    <cellStyle name="Итог 2 2" xfId="254" xr:uid="{5D95157D-29B7-4116-8E90-976B22BA55F2}"/>
    <cellStyle name="Итог 3" xfId="255" xr:uid="{F6664623-2F85-486F-925A-7FB92CAB0AC8}"/>
    <cellStyle name="Контрольная ячейка" xfId="165" builtinId="23" customBuiltin="1"/>
    <cellStyle name="Контрольная ячейка 2" xfId="87" xr:uid="{00000000-0005-0000-0000-000024000000}"/>
    <cellStyle name="Контрольная ячейка 2 2" xfId="256" xr:uid="{A41F2917-C5AD-493C-9273-3BC863CC2790}"/>
    <cellStyle name="Контрольная ячейка 3" xfId="257" xr:uid="{559E2083-85E4-4DB2-ACD6-AA054921D3A4}"/>
    <cellStyle name="Название 2" xfId="88" xr:uid="{00000000-0005-0000-0000-000025000000}"/>
    <cellStyle name="Название 2 2" xfId="258" xr:uid="{047AD4F0-82BD-4A74-9878-5DF6486A8FA1}"/>
    <cellStyle name="Название 3" xfId="259" xr:uid="{4490D842-CE51-43BC-9CCF-0DC333F7F538}"/>
    <cellStyle name="Название 3 2" xfId="276" xr:uid="{4D325739-5469-4611-99FE-50223C691280}"/>
    <cellStyle name="Нейтральный 2" xfId="89" xr:uid="{00000000-0005-0000-0000-000026000000}"/>
    <cellStyle name="Нейтральный 2 2" xfId="260" xr:uid="{18852B9E-2064-4388-81A4-3ADB9C70B954}"/>
    <cellStyle name="Нейтральный 3" xfId="261" xr:uid="{D9D10FBB-A956-4416-9791-9FA508E7AE4B}"/>
    <cellStyle name="Нейтральный 4" xfId="275" xr:uid="{2DE129ED-7AFA-4B61-9B86-1971D4AC6AFB}"/>
    <cellStyle name="Обычный" xfId="0" builtinId="0"/>
    <cellStyle name="Обычный 2" xfId="29" xr:uid="{00000000-0005-0000-0000-000028000000}"/>
    <cellStyle name="Обычный 2 10" xfId="175" xr:uid="{B22B393B-A8B9-473D-B056-AC65A211092F}"/>
    <cellStyle name="Обычный 2 11" xfId="287" xr:uid="{BFAAC316-35AF-4336-8795-381978E5DD68}"/>
    <cellStyle name="Обычный 2 12" xfId="338" xr:uid="{BCB7CF21-24AB-4714-AB46-6676EFA2FA38}"/>
    <cellStyle name="Обычный 2 2" xfId="31" xr:uid="{00000000-0005-0000-0000-000029000000}"/>
    <cellStyle name="Обычный 2 2 10" xfId="288" xr:uid="{05DC1B5C-3094-48A7-8435-3F04EEBBB4DA}"/>
    <cellStyle name="Обычный 2 2 11" xfId="339" xr:uid="{6FD0F603-92D5-4083-A33A-AC2CBAFDD108}"/>
    <cellStyle name="Обычный 2 2 2" xfId="45" xr:uid="{00000000-0005-0000-0000-00002A000000}"/>
    <cellStyle name="Обычный 2 2 2 2" xfId="131" xr:uid="{FB03CC38-86CD-40FE-83FC-197DE34E8132}"/>
    <cellStyle name="Обычный 2 2 2 2 2" xfId="213" xr:uid="{507DCC6A-FE44-4475-AD62-21528A8CD147}"/>
    <cellStyle name="Обычный 2 2 2 2 3" xfId="313" xr:uid="{A7C203E0-E567-4455-8786-B0B05F363679}"/>
    <cellStyle name="Обычный 2 2 2 3" xfId="182" xr:uid="{12C793E1-ACC7-41F3-B4F1-CFDB7D6EE6BD}"/>
    <cellStyle name="Обычный 2 2 2 4" xfId="294" xr:uid="{C3C96C0A-D7BB-4CE5-8435-22839D048993}"/>
    <cellStyle name="Обычный 2 2 2 5" xfId="345" xr:uid="{F56A85A4-05F2-4F04-B135-DF13C9DE8B74}"/>
    <cellStyle name="Обычный 2 2 3" xfId="47" xr:uid="{00000000-0005-0000-0000-00002B000000}"/>
    <cellStyle name="Обычный 2 2 3 2" xfId="133" xr:uid="{8DBD574B-EC76-4FBC-A86F-A12D07FE0E4D}"/>
    <cellStyle name="Обычный 2 2 3 2 2" xfId="215" xr:uid="{3476BA04-AE49-40BF-9D6B-B674B5A41744}"/>
    <cellStyle name="Обычный 2 2 3 2 3" xfId="316" xr:uid="{0755E9F7-151E-452D-B3A2-B2166C6AA2A6}"/>
    <cellStyle name="Обычный 2 2 3 3" xfId="184" xr:uid="{13991BF8-98E4-45AC-B28D-3C077124BF5D}"/>
    <cellStyle name="Обычный 2 2 3 4" xfId="297" xr:uid="{814C167F-14C4-453A-AD69-FCC07BE2C367}"/>
    <cellStyle name="Обычный 2 2 3 5" xfId="347" xr:uid="{3016E22C-2F31-4FD9-B90C-A367E3D8E657}"/>
    <cellStyle name="Обычный 2 2 4" xfId="51" xr:uid="{00000000-0005-0000-0000-00002C000000}"/>
    <cellStyle name="Обычный 2 2 4 2" xfId="137" xr:uid="{E16B590F-873E-4DB1-8814-B509514FCA9C}"/>
    <cellStyle name="Обычный 2 2 4 2 2" xfId="216" xr:uid="{535DE2A5-D178-4977-9064-8FA4146641BE}"/>
    <cellStyle name="Обычный 2 2 4 2 3" xfId="318" xr:uid="{EFFBA979-B067-470F-9092-EC195E927395}"/>
    <cellStyle name="Обычный 2 2 4 3" xfId="188" xr:uid="{BFD8AFFB-E658-48D8-B95F-23DF00345B70}"/>
    <cellStyle name="Обычный 2 2 4 4" xfId="301" xr:uid="{FA11EC61-2C0A-4DF1-AEF4-B9D8904E84E6}"/>
    <cellStyle name="Обычный 2 2 4 5" xfId="351" xr:uid="{B10163B1-98F6-4F42-BF5E-419A15DC6F39}"/>
    <cellStyle name="Обычный 2 2 5" xfId="100" xr:uid="{00000000-0005-0000-0000-00002D000000}"/>
    <cellStyle name="Обычный 2 2 5 2" xfId="141" xr:uid="{06CDDD20-419E-49F8-8A5E-C520DCB3356C}"/>
    <cellStyle name="Обычный 2 2 5 3" xfId="192" xr:uid="{27CF5E77-DDA2-4322-9FCE-A3DA14783A10}"/>
    <cellStyle name="Обычный 2 2 5 4" xfId="307" xr:uid="{CB9FEF3E-A7C2-4909-8604-946EC3144923}"/>
    <cellStyle name="Обычный 2 2 5 5" xfId="355" xr:uid="{D99A3465-3CAE-4A76-8BAC-6BB53DFA400F}"/>
    <cellStyle name="Обычный 2 2 6" xfId="106" xr:uid="{00000000-0005-0000-0000-00002E000000}"/>
    <cellStyle name="Обычный 2 2 6 2" xfId="145" xr:uid="{79717A43-B290-4840-B6A7-8381CB0395F3}"/>
    <cellStyle name="Обычный 2 2 6 3" xfId="196" xr:uid="{50BF9B1C-299E-451C-B915-657493E38E33}"/>
    <cellStyle name="Обычный 2 2 6 4" xfId="278" xr:uid="{77B18013-6F18-43D4-A23B-8D85DE8B900C}"/>
    <cellStyle name="Обычный 2 2 6 5" xfId="286" xr:uid="{A90AAE40-940E-4BFA-8C3A-CDDB50A55BBE}"/>
    <cellStyle name="Обычный 2 2 6 6" xfId="359" xr:uid="{1E4C1C2D-5E98-4870-B708-F4BB5B0274A2}"/>
    <cellStyle name="Обычный 2 2 7" xfId="116" xr:uid="{00000000-0005-0000-0000-00002F000000}"/>
    <cellStyle name="Обычный 2 2 7 2" xfId="149" xr:uid="{5E95D1B4-87E4-4477-8A5E-BCD9F2B411B0}"/>
    <cellStyle name="Обычный 2 2 7 3" xfId="200" xr:uid="{E6CBCB5F-198C-4109-9F63-380AAE6F4FEB}"/>
    <cellStyle name="Обычный 2 2 7 4" xfId="284" xr:uid="{EC3A5265-4426-456C-92E9-7F5FA8AC6EC7}"/>
    <cellStyle name="Обычный 2 2 7 5" xfId="363" xr:uid="{B81605E8-B8BD-4EDD-A03A-60F07BC8D202}"/>
    <cellStyle name="Обычный 2 2 8" xfId="125" xr:uid="{2D97FE5A-EA69-499C-A77B-BBA4416D1590}"/>
    <cellStyle name="Обычный 2 2 9" xfId="176" xr:uid="{013AF194-F157-413F-ABB2-9FE6C532D3F1}"/>
    <cellStyle name="Обычный 2 3" xfId="36" xr:uid="{00000000-0005-0000-0000-000030000000}"/>
    <cellStyle name="Обычный 2 3 2" xfId="44" xr:uid="{00000000-0005-0000-0000-000031000000}"/>
    <cellStyle name="Обычный 2 3 2 2" xfId="130" xr:uid="{E1F5294B-0C8F-4200-BCFC-2FEE4081BF8E}"/>
    <cellStyle name="Обычный 2 3 2 2 2" xfId="212" xr:uid="{F6875359-2B11-4ED3-8849-EBD15185C713}"/>
    <cellStyle name="Обычный 2 3 2 2 3" xfId="312" xr:uid="{AA74A363-1F71-4A10-87B2-432706004026}"/>
    <cellStyle name="Обычный 2 3 2 3" xfId="181" xr:uid="{2D0A14C1-D75C-4A68-B366-F3B13923D829}"/>
    <cellStyle name="Обычный 2 3 2 4" xfId="293" xr:uid="{FE558AC1-8FD0-4CCB-9F1C-A9F89B91D9F7}"/>
    <cellStyle name="Обычный 2 3 2 5" xfId="344" xr:uid="{DABB43CF-09C2-4C91-89F6-F5E5EB0B69ED}"/>
    <cellStyle name="Обычный 2 3 3" xfId="48" xr:uid="{00000000-0005-0000-0000-000032000000}"/>
    <cellStyle name="Обычный 2 3 3 2" xfId="102" xr:uid="{00000000-0005-0000-0000-000033000000}"/>
    <cellStyle name="Обычный 2 3 3 3" xfId="134" xr:uid="{1220110C-53FA-4849-94C9-635178A002DB}"/>
    <cellStyle name="Обычный 2 3 3 4" xfId="185" xr:uid="{EF86625C-DF1E-436B-A312-DFE8042245E4}"/>
    <cellStyle name="Обычный 2 3 3 5" xfId="285" xr:uid="{6B2097A2-9B21-4813-B66A-74692D7312F4}"/>
    <cellStyle name="Обычный 2 3 3 6" xfId="348" xr:uid="{0026350E-EE05-4399-B103-E6AD466F6214}"/>
    <cellStyle name="Обычный 2 3 4" xfId="97" xr:uid="{00000000-0005-0000-0000-000034000000}"/>
    <cellStyle name="Обычный 2 3 4 2" xfId="120" xr:uid="{00000000-0005-0000-0000-000035000000}"/>
    <cellStyle name="Обычный 2 3 4 2 2" xfId="152" xr:uid="{A5839324-D662-470E-931E-1CAC6DEEB95C}"/>
    <cellStyle name="Обычный 2 3 4 2 3" xfId="203" xr:uid="{36B4A54D-0B48-49B7-AC37-3EDBB316C778}"/>
    <cellStyle name="Обычный 2 3 4 2 4" xfId="319" xr:uid="{4D78BB5F-42D8-4CB2-A618-5D1B94DD6CFE}"/>
    <cellStyle name="Обычный 2 3 4 2 5" xfId="366" xr:uid="{DEB1A40D-1CAB-41A5-9AEB-2B8C52C6B0B6}"/>
    <cellStyle name="Обычный 2 3 4 3" xfId="139" xr:uid="{4441A9C5-A993-4458-AA8C-36DFCE3554C3}"/>
    <cellStyle name="Обычный 2 3 4 4" xfId="190" xr:uid="{2874C27C-C7BA-48E6-B796-AFC7A0551E8A}"/>
    <cellStyle name="Обычный 2 3 4 5" xfId="302" xr:uid="{720B39BB-9A38-49D6-A32E-4FC8107F76DF}"/>
    <cellStyle name="Обычный 2 3 4 6" xfId="353" xr:uid="{FB1F20E5-852D-49DC-ACE7-6EFC58876C00}"/>
    <cellStyle name="Обычный 2 3 5" xfId="126" xr:uid="{F54E5D76-364C-4C4B-BAC7-646F6A27289D}"/>
    <cellStyle name="Обычный 2 3 5 2" xfId="208" xr:uid="{8A8CD65B-0848-4B62-94C8-5E3FE21C307D}"/>
    <cellStyle name="Обычный 2 3 5 3" xfId="308" xr:uid="{0B6F48A6-A3D8-46D6-A72C-4CFE6E6BA564}"/>
    <cellStyle name="Обычный 2 3 6" xfId="177" xr:uid="{925CE065-073A-4062-89F3-78EDD19D650E}"/>
    <cellStyle name="Обычный 2 3 7" xfId="289" xr:uid="{E1C4B530-8D95-4829-8F50-95C1396A6D86}"/>
    <cellStyle name="Обычный 2 3 8" xfId="340" xr:uid="{E3E75C19-92B4-45C3-82D2-AE168D929430}"/>
    <cellStyle name="Обычный 2 4" xfId="38" xr:uid="{00000000-0005-0000-0000-000036000000}"/>
    <cellStyle name="Обычный 2 4 2" xfId="49" xr:uid="{00000000-0005-0000-0000-000037000000}"/>
    <cellStyle name="Обычный 2 4 2 2" xfId="135" xr:uid="{B34ACA54-C0D9-4608-9572-BC25DC522636}"/>
    <cellStyle name="Обычный 2 4 2 2 2" xfId="217" xr:uid="{5D340EEE-BC8F-451F-8126-339F49FC2EFB}"/>
    <cellStyle name="Обычный 2 4 2 2 3" xfId="320" xr:uid="{5D70964B-42E0-46F2-A793-7E22D8835B3A}"/>
    <cellStyle name="Обычный 2 4 2 3" xfId="186" xr:uid="{CC03F85A-C7F3-40EE-B05B-41E4AB023561}"/>
    <cellStyle name="Обычный 2 4 2 4" xfId="303" xr:uid="{9D002E23-7147-4194-A998-1834FD520386}"/>
    <cellStyle name="Обычный 2 4 2 5" xfId="349" xr:uid="{81084366-890F-4531-A667-F26ACA28CDC8}"/>
    <cellStyle name="Обычный 2 4 3" xfId="127" xr:uid="{31B44D8D-A8AE-4BAC-BD02-09877DECA91B}"/>
    <cellStyle name="Обычный 2 4 3 2" xfId="209" xr:uid="{77DDD104-810E-49E6-9A9F-1029B35E0097}"/>
    <cellStyle name="Обычный 2 4 3 3" xfId="309" xr:uid="{46B925A1-DBAE-4B83-A432-5AD3A108C783}"/>
    <cellStyle name="Обычный 2 4 4" xfId="178" xr:uid="{A831BE6E-402B-48B4-80DE-FEECA35161BA}"/>
    <cellStyle name="Обычный 2 4 5" xfId="290" xr:uid="{E7842DD5-CCFE-41EC-BE18-DF3E86C56957}"/>
    <cellStyle name="Обычный 2 4 6" xfId="341" xr:uid="{3CE8DD44-8394-4C7C-BFEE-841D8712DA7F}"/>
    <cellStyle name="Обычный 2 5" xfId="39" xr:uid="{00000000-0005-0000-0000-000038000000}"/>
    <cellStyle name="Обычный 2 5 2" xfId="43" xr:uid="{00000000-0005-0000-0000-000039000000}"/>
    <cellStyle name="Обычный 2 5 2 2" xfId="129" xr:uid="{D1CCCDDD-86B0-4840-A4C9-CB151197F766}"/>
    <cellStyle name="Обычный 2 5 2 2 2" xfId="211" xr:uid="{4F3F7EEC-B744-4F28-B0F1-083261E48CB9}"/>
    <cellStyle name="Обычный 2 5 2 2 3" xfId="311" xr:uid="{5F8DFCE5-5F28-43B7-B32A-741E24AE5A83}"/>
    <cellStyle name="Обычный 2 5 2 3" xfId="180" xr:uid="{0F483DB4-C2DE-42DB-8AD6-1E41313CE1D4}"/>
    <cellStyle name="Обычный 2 5 2 4" xfId="292" xr:uid="{64317884-B0CE-44DD-85FB-98163E297F8F}"/>
    <cellStyle name="Обычный 2 5 2 5" xfId="343" xr:uid="{77D00913-FB92-4ECE-9B28-64FDA8812428}"/>
    <cellStyle name="Обычный 2 5 3" xfId="50" xr:uid="{00000000-0005-0000-0000-00003A000000}"/>
    <cellStyle name="Обычный 2 5 3 2" xfId="136" xr:uid="{567DEED7-586E-4361-A341-8AAD66FD3AF6}"/>
    <cellStyle name="Обычный 2 5 3 2 2" xfId="218" xr:uid="{5E473807-ECD2-41F6-BD86-C338DA0D414E}"/>
    <cellStyle name="Обычный 2 5 3 2 3" xfId="321" xr:uid="{1C741CB3-C5F2-4171-B8B1-762B75B20BEC}"/>
    <cellStyle name="Обычный 2 5 3 3" xfId="187" xr:uid="{89EB2890-C9F8-43D4-BCA3-9EE71FC82C3A}"/>
    <cellStyle name="Обычный 2 5 3 4" xfId="304" xr:uid="{91E76D34-A3A1-4DD5-AC1B-3C0972A989E7}"/>
    <cellStyle name="Обычный 2 5 3 5" xfId="350" xr:uid="{40D6324D-1900-4E37-B351-948363D3A0FA}"/>
    <cellStyle name="Обычный 2 5 4" xfId="128" xr:uid="{9ED622D6-B608-4488-9965-A546CBEE518B}"/>
    <cellStyle name="Обычный 2 5 4 2" xfId="210" xr:uid="{742A8C93-A786-4EF5-802E-9039B3F2E62D}"/>
    <cellStyle name="Обычный 2 5 4 3" xfId="310" xr:uid="{ECADFF79-73C7-453A-A766-5F697AFF465C}"/>
    <cellStyle name="Обычный 2 5 5" xfId="179" xr:uid="{2AD8CAD1-A3DE-4963-ADE2-CA6313BBC57B}"/>
    <cellStyle name="Обычный 2 5 6" xfId="291" xr:uid="{E3F54BB4-F8D3-4136-8D78-9DCFC1051F1E}"/>
    <cellStyle name="Обычный 2 5 7" xfId="342" xr:uid="{1D284699-1C6D-4DD2-B80E-D905E002E76E}"/>
    <cellStyle name="Обычный 2 6" xfId="46" xr:uid="{00000000-0005-0000-0000-00003B000000}"/>
    <cellStyle name="Обычный 2 6 2" xfId="132" xr:uid="{BC9685BA-34FE-450D-B2C2-660A79D01FB0}"/>
    <cellStyle name="Обычный 2 6 2 2" xfId="214" xr:uid="{17A04B40-2464-4867-BA30-23EE7CF4961A}"/>
    <cellStyle name="Обычный 2 6 2 3" xfId="315" xr:uid="{C4876F30-A508-4C20-B0B4-47B58FD56CDD}"/>
    <cellStyle name="Обычный 2 6 3" xfId="183" xr:uid="{F4AF9FF4-6278-447E-ABBE-321ED06DD1A4}"/>
    <cellStyle name="Обычный 2 6 4" xfId="296" xr:uid="{7D73F77B-CA69-4BC1-BADB-1CB74ED08E7C}"/>
    <cellStyle name="Обычный 2 6 5" xfId="346" xr:uid="{C625A714-0ABD-48D4-BE23-59BBC76C8404}"/>
    <cellStyle name="Обычный 2 7" xfId="109" xr:uid="{00000000-0005-0000-0000-00003C000000}"/>
    <cellStyle name="Обычный 2 7 2" xfId="262" xr:uid="{A8475662-33FE-420F-8656-D706A83B33BA}"/>
    <cellStyle name="Обычный 2 7 3" xfId="331" xr:uid="{F016F5E6-DFAB-4360-B8FA-E0003ABCE4F8}"/>
    <cellStyle name="Обычный 2 8" xfId="119" xr:uid="{00000000-0005-0000-0000-00003D000000}"/>
    <cellStyle name="Обычный 2 8 2" xfId="207" xr:uid="{19C73B15-4E26-4618-931C-B7C4995C5EBA}"/>
    <cellStyle name="Обычный 2 8 3" xfId="306" xr:uid="{62E28516-CEDF-4B86-9A54-B57067827ED8}"/>
    <cellStyle name="Обычный 2 9" xfId="124" xr:uid="{8542BAC6-463F-44A6-8C6E-469BCA15D968}"/>
    <cellStyle name="Обычный 2 9 2" xfId="277" xr:uid="{8E02437D-DCDB-492B-91A7-B3A12BCCE844}"/>
    <cellStyle name="Обычный 3" xfId="32" xr:uid="{00000000-0005-0000-0000-00003E000000}"/>
    <cellStyle name="Обычный 3 2" xfId="113" xr:uid="{00000000-0005-0000-0000-00003F000000}"/>
    <cellStyle name="Обычный 3 3" xfId="114" xr:uid="{00000000-0005-0000-0000-000040000000}"/>
    <cellStyle name="Обычный 3 3 2" xfId="279" xr:uid="{5E71BB78-0D7F-4B42-BC12-20AFAC33CAB2}"/>
    <cellStyle name="Обычный 3 3 3" xfId="335" xr:uid="{264B5324-CD5B-4F04-A9B1-B1A663FA9E32}"/>
    <cellStyle name="Обычный 4" xfId="54" xr:uid="{00000000-0005-0000-0000-000041000000}"/>
    <cellStyle name="Обычный 4 2" xfId="98" xr:uid="{00000000-0005-0000-0000-000042000000}"/>
    <cellStyle name="Обычный 4 2 2" xfId="101" xr:uid="{00000000-0005-0000-0000-000043000000}"/>
    <cellStyle name="Обычный 4 2 2 2" xfId="142" xr:uid="{E16E63AD-4228-4335-84C6-571797575F80}"/>
    <cellStyle name="Обычный 4 2 2 3" xfId="193" xr:uid="{B1D08FB2-DE15-4A8E-B82E-5EC3AB48CFC7}"/>
    <cellStyle name="Обычный 4 2 2 4" xfId="317" xr:uid="{01A4E298-11B9-47D4-9E1F-267ECB771DC9}"/>
    <cellStyle name="Обычный 4 2 2 5" xfId="356" xr:uid="{0BA30E4A-E8FA-473C-A4E1-994B9EE353FE}"/>
    <cellStyle name="Обычный 4 2 3" xfId="108" xr:uid="{00000000-0005-0000-0000-000044000000}"/>
    <cellStyle name="Обычный 4 2 3 2" xfId="147" xr:uid="{DFC6629E-AC3C-4250-9989-F4465864CCBD}"/>
    <cellStyle name="Обычный 4 2 3 3" xfId="198" xr:uid="{40B93A6F-5472-4509-9D2E-5B24C5317E9B}"/>
    <cellStyle name="Обычный 4 2 3 4" xfId="334" xr:uid="{EAEE2B12-67D6-4CA6-AE47-03713E650954}"/>
    <cellStyle name="Обычный 4 2 3 5" xfId="361" xr:uid="{B70EF439-14E8-46D2-BA15-9204BE19B33E}"/>
    <cellStyle name="Обычный 4 2 4" xfId="118" xr:uid="{00000000-0005-0000-0000-000045000000}"/>
    <cellStyle name="Обычный 4 2 4 2" xfId="151" xr:uid="{2FFC8514-5B42-4BDA-AC37-B52D29372A1E}"/>
    <cellStyle name="Обычный 4 2 4 3" xfId="202" xr:uid="{108C9596-59A8-44A7-8545-5E987912B361}"/>
    <cellStyle name="Обычный 4 2 4 4" xfId="298" xr:uid="{C253508C-0177-4BC0-978C-DEB0FBFCF213}"/>
    <cellStyle name="Обычный 4 2 4 5" xfId="365" xr:uid="{3E17390B-D5C3-46DC-BD60-74AD9870C0E7}"/>
    <cellStyle name="Обычный 4 2 5" xfId="300" xr:uid="{B63F5257-15D6-482C-9AE4-4B24EE22D62E}"/>
    <cellStyle name="Обычный 4 3" xfId="104" xr:uid="{00000000-0005-0000-0000-000046000000}"/>
    <cellStyle name="Обычный 4 3 2" xfId="111" xr:uid="{00000000-0005-0000-0000-000047000000}"/>
    <cellStyle name="Обычный 4 3 2 2" xfId="148" xr:uid="{A7C62588-1534-48FA-9969-1E4AAA02B37B}"/>
    <cellStyle name="Обычный 4 3 2 3" xfId="199" xr:uid="{1CAFF52A-A2CE-44F1-B1BF-8F6AB4DD305D}"/>
    <cellStyle name="Обычный 4 3 2 4" xfId="329" xr:uid="{D6A95EC7-D41A-41A1-A884-4B08FB836109}"/>
    <cellStyle name="Обычный 4 3 2 5" xfId="362" xr:uid="{E304D57C-8F78-472F-9CB7-5FECE065929F}"/>
    <cellStyle name="Обычный 4 3 3" xfId="122" xr:uid="{00000000-0005-0000-0000-000048000000}"/>
    <cellStyle name="Обычный 4 3 3 2" xfId="154" xr:uid="{543791FA-F6D9-4344-BE54-389F72A3870A}"/>
    <cellStyle name="Обычный 4 3 3 3" xfId="205" xr:uid="{2B38BF9A-8DC5-4AB9-8006-6E39A217D00C}"/>
    <cellStyle name="Обычный 4 3 3 4" xfId="328" xr:uid="{780D85EE-0FFA-42CA-BCB7-84EC773A86F6}"/>
    <cellStyle name="Обычный 4 3 3 5" xfId="368" xr:uid="{F218480D-0E33-4EFE-B644-738C4FAC851A}"/>
    <cellStyle name="Обычный 4 3 4" xfId="143" xr:uid="{66A87F4C-FA4D-4430-A2A2-829853B90869}"/>
    <cellStyle name="Обычный 4 3 5" xfId="194" xr:uid="{D1C84257-47DE-4538-B9DD-D032A4F0CC92}"/>
    <cellStyle name="Обычный 4 3 6" xfId="314" xr:uid="{094052B6-42B3-4EDC-8BC0-441D171294E1}"/>
    <cellStyle name="Обычный 4 3 7" xfId="357" xr:uid="{77BE816A-938D-4BA3-8AD1-015E464DE762}"/>
    <cellStyle name="Обычный 4 4" xfId="105" xr:uid="{00000000-0005-0000-0000-000049000000}"/>
    <cellStyle name="Обычный 4 4 2" xfId="144" xr:uid="{3ED82B7C-5965-4651-86D5-D17C912726C1}"/>
    <cellStyle name="Обычный 4 4 3" xfId="195" xr:uid="{4462C976-152C-46FE-9EF6-34C840F24E42}"/>
    <cellStyle name="Обычный 4 4 4" xfId="280" xr:uid="{1FBFF8A7-E0CF-44A3-9D08-392C2FA2EBBD}"/>
    <cellStyle name="Обычный 4 4 5" xfId="337" xr:uid="{44772FDD-D798-4D5B-88B6-7C2F20EAB3DA}"/>
    <cellStyle name="Обычный 4 4 6" xfId="358" xr:uid="{80ABA775-676A-427D-83CC-6E3B72305938}"/>
    <cellStyle name="Обычный 4 5" xfId="138" xr:uid="{27FE6D51-2291-41C3-92D5-17AD4FA0350B}"/>
    <cellStyle name="Обычный 4 6" xfId="189" xr:uid="{3BA86A5E-536D-4EA8-B69D-47D4508F824F}"/>
    <cellStyle name="Обычный 4 7" xfId="295" xr:uid="{B8608E0A-B6A7-4204-A56C-E1314478E89F}"/>
    <cellStyle name="Обычный 4 8" xfId="352" xr:uid="{63A86EA7-F217-4D35-864C-6B57BAC4E12B}"/>
    <cellStyle name="Обычный 5" xfId="99" xr:uid="{00000000-0005-0000-0000-00004A000000}"/>
    <cellStyle name="Обычный 5 2" xfId="140" xr:uid="{8D9C6B75-FE0D-4F14-9640-D4835C21D231}"/>
    <cellStyle name="Обычный 5 2 2" xfId="219" xr:uid="{D05CECD6-4450-4961-A3CC-4B98324EFABE}"/>
    <cellStyle name="Обычный 5 2 3" xfId="322" xr:uid="{9662776B-F818-4ED8-8EA3-33FEA4657B1B}"/>
    <cellStyle name="Обычный 5 3" xfId="191" xr:uid="{632E77FA-85F3-4162-B175-6A52D2EEBD1E}"/>
    <cellStyle name="Обычный 5 4" xfId="305" xr:uid="{DA1F3109-729B-4170-B78A-CAA183C7BE24}"/>
    <cellStyle name="Обычный 5 5" xfId="354" xr:uid="{33ACCADE-ED0C-4011-ACD9-7304D69A24BC}"/>
    <cellStyle name="Обычный 6" xfId="103" xr:uid="{00000000-0005-0000-0000-00004B000000}"/>
    <cellStyle name="Обычный 6 2" xfId="206" xr:uid="{6547BFB1-0BED-4086-BD9A-047A9865EDB9}"/>
    <cellStyle name="Обычный 7" xfId="112" xr:uid="{00000000-0005-0000-0000-00004C000000}"/>
    <cellStyle name="Обычный 8" xfId="121" xr:uid="{00000000-0005-0000-0000-00004D000000}"/>
    <cellStyle name="Обычный 8 2" xfId="153" xr:uid="{CBDBF4AD-FE0C-47F6-AB1F-1B98764E2739}"/>
    <cellStyle name="Обычный 8 3" xfId="204" xr:uid="{E82B4C93-C018-497E-B897-864A93A151C7}"/>
    <cellStyle name="Обычный 8 4" xfId="330" xr:uid="{00BBF414-CE5A-4C1B-93A6-64FAFCA82914}"/>
    <cellStyle name="Обычный 8 5" xfId="367" xr:uid="{42B65CB2-52E1-4FC9-A884-481A96EDF33A}"/>
    <cellStyle name="Обычный_1.3 по возр и уров образ 2" xfId="16" xr:uid="{00000000-0005-0000-0000-00004E000000}"/>
    <cellStyle name="Обычный_2.1. по группам занятий 2" xfId="17" xr:uid="{00000000-0005-0000-0000-00004F000000}"/>
    <cellStyle name="Обычный_50708P" xfId="115" xr:uid="{00000000-0005-0000-0000-000050000000}"/>
    <cellStyle name="Обычный_A122" xfId="34" xr:uid="{00000000-0005-0000-0000-000051000000}"/>
    <cellStyle name="Обычный_B" xfId="20" xr:uid="{00000000-0005-0000-0000-000052000000}"/>
    <cellStyle name="Обычный_Fin1" xfId="22" xr:uid="{00000000-0005-0000-0000-000053000000}"/>
    <cellStyle name="Обычный_Naselen1" xfId="1" xr:uid="{00000000-0005-0000-0000-000054000000}"/>
    <cellStyle name="Обычный_OB_G" xfId="41" xr:uid="{00000000-0005-0000-0000-000055000000}"/>
    <cellStyle name="Обычный_PRIL94~1" xfId="4" xr:uid="{00000000-0005-0000-0000-000056000000}"/>
    <cellStyle name="Обычный_PROM" xfId="9" xr:uid="{00000000-0005-0000-0000-000057000000}"/>
    <cellStyle name="Обычный_Smert_mlad_DEMOG" xfId="35" xr:uid="{00000000-0005-0000-0000-000058000000}"/>
    <cellStyle name="Обычный_Smert_prichina (2)" xfId="26" xr:uid="{00000000-0005-0000-0000-000059000000}"/>
    <cellStyle name="Обычный_Spravka" xfId="25" xr:uid="{00000000-0005-0000-0000-00005A000000}"/>
    <cellStyle name="Обычный_TORQ" xfId="18" xr:uid="{00000000-0005-0000-0000-00005B000000}"/>
    <cellStyle name="Обычный_TRANSP" xfId="12" xr:uid="{00000000-0005-0000-0000-00005C000000}"/>
    <cellStyle name="Обычный_TRUD" xfId="13" xr:uid="{00000000-0005-0000-0000-00005D000000}"/>
    <cellStyle name="Обычный_VED" xfId="40" xr:uid="{00000000-0005-0000-0000-00005E000000}"/>
    <cellStyle name="Обычный_VED_95-00" xfId="42" xr:uid="{00000000-0005-0000-0000-00005F000000}"/>
    <cellStyle name="Обычный_База (2)" xfId="10" xr:uid="{00000000-0005-0000-0000-000060000000}"/>
    <cellStyle name="Обычный_Здрав" xfId="28" xr:uid="{00000000-0005-0000-0000-000061000000}"/>
    <cellStyle name="Обычный_Книга2" xfId="33" xr:uid="{00000000-0005-0000-0000-000062000000}"/>
    <cellStyle name="Обычный_м в ф " xfId="15" xr:uid="{00000000-0005-0000-0000-000063000000}"/>
    <cellStyle name="Обычный_матрица1" xfId="53" xr:uid="{00000000-0005-0000-0000-000064000000}"/>
    <cellStyle name="Обычный_облтабл1" xfId="2" xr:uid="{00000000-0005-0000-0000-000065000000}"/>
    <cellStyle name="Обычный_облтабл2" xfId="11" xr:uid="{00000000-0005-0000-0000-000066000000}"/>
    <cellStyle name="Обычный_Ош-03" xfId="281" xr:uid="{0542CE9D-65B7-4997-A72E-E7042FACB1CA}"/>
    <cellStyle name="Обычный_ПублОПР" xfId="52" xr:uid="{00000000-0005-0000-0000-000067000000}"/>
    <cellStyle name="Обычный_Стр_ПРЯМИНВ" xfId="24" xr:uid="{00000000-0005-0000-0000-000068000000}"/>
    <cellStyle name="Обычный_Трудl 2" xfId="14" xr:uid="{00000000-0005-0000-0000-000069000000}"/>
    <cellStyle name="Плохой" xfId="160" builtinId="27" customBuiltin="1"/>
    <cellStyle name="Плохой 2" xfId="90" xr:uid="{00000000-0005-0000-0000-00006A000000}"/>
    <cellStyle name="Плохой 2 2" xfId="263" xr:uid="{97DC7A32-FBB2-4A82-915B-8C0E87AA9717}"/>
    <cellStyle name="Плохой 3" xfId="264" xr:uid="{79315F76-69A0-49E7-AAA7-4BBF1E3E68E9}"/>
    <cellStyle name="полужирный" xfId="6" xr:uid="{00000000-0005-0000-0000-00006B000000}"/>
    <cellStyle name="Пояснение" xfId="167" builtinId="53" customBuiltin="1"/>
    <cellStyle name="Пояснение 2" xfId="91" xr:uid="{00000000-0005-0000-0000-00006C000000}"/>
    <cellStyle name="Пояснение 2 2" xfId="265" xr:uid="{BF7B123B-4F88-4D2B-9806-D7D1268F0A5D}"/>
    <cellStyle name="Пояснение 3" xfId="266" xr:uid="{F6EFB19A-8756-483F-9905-257569987416}"/>
    <cellStyle name="Примечание 2" xfId="92" xr:uid="{00000000-0005-0000-0000-00006D000000}"/>
    <cellStyle name="Примечание 2 2" xfId="268" xr:uid="{FE65BC53-90B7-4A1A-9929-45A68B52E798}"/>
    <cellStyle name="Примечание 2 2 2" xfId="333" xr:uid="{49CEFB0C-41E9-4C82-A3BE-0D1D1438399A}"/>
    <cellStyle name="Примечание 2 3" xfId="282" xr:uid="{6619D503-547F-4999-996A-E656CA27A805}"/>
    <cellStyle name="Примечание 3" xfId="110" xr:uid="{00000000-0005-0000-0000-00006E000000}"/>
    <cellStyle name="Примечание 3 2" xfId="283" xr:uid="{F47E503C-F55D-4267-A3D7-6CD4BA875B7B}"/>
    <cellStyle name="Примечание 4" xfId="267" xr:uid="{AAD8CD28-0692-410E-94B6-2BFC22B01F93}"/>
    <cellStyle name="Процентный 2" xfId="93" xr:uid="{00000000-0005-0000-0000-00006F000000}"/>
    <cellStyle name="Связанная ячейка" xfId="164" builtinId="24" customBuiltin="1"/>
    <cellStyle name="Связанная ячейка 2" xfId="94" xr:uid="{00000000-0005-0000-0000-000070000000}"/>
    <cellStyle name="Связанная ячейка 2 2" xfId="269" xr:uid="{3359D103-66BD-43AA-8674-D19F43575DBC}"/>
    <cellStyle name="Связанная ячейка 3" xfId="270" xr:uid="{482CF590-408B-472C-9E5C-A033816CC79A}"/>
    <cellStyle name="Текст предупреждения" xfId="166" builtinId="11" customBuiltin="1"/>
    <cellStyle name="Текст предупреждения 2" xfId="95" xr:uid="{00000000-0005-0000-0000-000071000000}"/>
    <cellStyle name="Текст предупреждения 2 2" xfId="271" xr:uid="{FDFAB93D-96FF-4B55-A9D2-D88E9BEB7CD9}"/>
    <cellStyle name="Текст предупреждения 3" xfId="272" xr:uid="{29E1D335-16FE-4B51-8CDA-3024A4B46B02}"/>
    <cellStyle name="ТЕКСТ_A 2" xfId="21" xr:uid="{00000000-0005-0000-0000-000072000000}"/>
    <cellStyle name="ТЕКСТ_B 2" xfId="23" xr:uid="{00000000-0005-0000-0000-000073000000}"/>
    <cellStyle name="Тысячи [0]_1эксК" xfId="7" xr:uid="{00000000-0005-0000-0000-000074000000}"/>
    <cellStyle name="Тысячи_1эксК" xfId="8" xr:uid="{00000000-0005-0000-0000-000075000000}"/>
    <cellStyle name="Финансовый" xfId="123" builtinId="3"/>
    <cellStyle name="Финансовый 2" xfId="30" xr:uid="{00000000-0005-0000-0000-000077000000}"/>
    <cellStyle name="Финансовый 3" xfId="107" xr:uid="{00000000-0005-0000-0000-000078000000}"/>
    <cellStyle name="Финансовый 3 2" xfId="146" xr:uid="{99B97088-2934-4C13-AFB1-623EA80D5662}"/>
    <cellStyle name="Финансовый 3 3" xfId="197" xr:uid="{67DA2111-5C49-442C-82E4-C655DD3ED786}"/>
    <cellStyle name="Финансовый 3 4" xfId="332" xr:uid="{78F9A512-4153-4D6F-B7A9-8F2FDE3F2CB6}"/>
    <cellStyle name="Финансовый 3 5" xfId="360" xr:uid="{542C1CD6-5005-4662-9BB7-AC79782FCC67}"/>
    <cellStyle name="Финансовый 4" xfId="117" xr:uid="{00000000-0005-0000-0000-000079000000}"/>
    <cellStyle name="Финансовый 4 2" xfId="150" xr:uid="{D0248018-E77F-4B0B-ADEB-4E50EE773FC9}"/>
    <cellStyle name="Финансовый 4 3" xfId="201" xr:uid="{8C51980A-D49D-40E1-80AB-6E58B77AAF21}"/>
    <cellStyle name="Финансовый 4 4" xfId="336" xr:uid="{1ECD3DDC-CCE6-45DD-AF0D-AB17A19DB27C}"/>
    <cellStyle name="Финансовый 4 5" xfId="364" xr:uid="{30E11E8C-C2C9-47CA-BBA6-CF3FA083E035}"/>
    <cellStyle name="Финансовый 5" xfId="299" xr:uid="{6683D9F9-746E-4716-8966-A34ED6658B2D}"/>
    <cellStyle name="Финансовый_облтабл1" xfId="3" xr:uid="{00000000-0005-0000-0000-00007A000000}"/>
    <cellStyle name="Хороший" xfId="159" builtinId="26" customBuiltin="1"/>
    <cellStyle name="Хороший 2" xfId="96" xr:uid="{00000000-0005-0000-0000-00007B000000}"/>
    <cellStyle name="Хороший 2 2" xfId="273" xr:uid="{02D7623B-5DA6-4648-8F02-1AD05696D02A}"/>
    <cellStyle name="Хороший 3" xfId="274" xr:uid="{06BD61CA-D776-4656-BCAA-52A4DF4364B6}"/>
  </cellStyles>
  <dxfs count="0"/>
  <tableStyles count="0" defaultTableStyle="TableStyleMedium2" defaultPivotStyle="PivotStyleLight16"/>
  <colors>
    <mruColors>
      <color rgb="FF0000FF"/>
      <color rgb="FF48592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2" name="Текст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SpPr txBox="1">
          <a:spLocks noChangeArrowheads="1"/>
        </xdr:cNvSpPr>
      </xdr:nvSpPr>
      <xdr:spPr bwMode="auto">
        <a:xfrm>
          <a:off x="1666875" y="10953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1994           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3" name="Текст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SpPr txBox="1">
          <a:spLocks noChangeArrowheads="1"/>
        </xdr:cNvSpPr>
      </xdr:nvSpPr>
      <xdr:spPr bwMode="auto">
        <a:xfrm>
          <a:off x="1666875" y="10953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1993           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4" name="Текст 3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SpPr txBox="1">
          <a:spLocks noChangeArrowheads="1"/>
        </xdr:cNvSpPr>
      </xdr:nvSpPr>
      <xdr:spPr bwMode="auto">
        <a:xfrm>
          <a:off x="1666875" y="10953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1992           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5" name="Текст 4">
          <a:extLst>
            <a:ext uri="{FF2B5EF4-FFF2-40B4-BE49-F238E27FC236}">
              <a16:creationId xmlns:a16="http://schemas.microsoft.com/office/drawing/2014/main" id="{00000000-0008-0000-1E00-000005000000}"/>
            </a:ext>
          </a:extLst>
        </xdr:cNvPr>
        <xdr:cNvSpPr txBox="1">
          <a:spLocks noChangeArrowheads="1"/>
        </xdr:cNvSpPr>
      </xdr:nvSpPr>
      <xdr:spPr bwMode="auto">
        <a:xfrm>
          <a:off x="1666875" y="10953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1991           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6" name="Текст 5">
          <a:extLst>
            <a:ext uri="{FF2B5EF4-FFF2-40B4-BE49-F238E27FC236}">
              <a16:creationId xmlns:a16="http://schemas.microsoft.com/office/drawing/2014/main" id="{00000000-0008-0000-1E00-000006000000}"/>
            </a:ext>
          </a:extLst>
        </xdr:cNvPr>
        <xdr:cNvSpPr txBox="1">
          <a:spLocks noChangeArrowheads="1"/>
        </xdr:cNvSpPr>
      </xdr:nvSpPr>
      <xdr:spPr bwMode="auto">
        <a:xfrm>
          <a:off x="1666875" y="10953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1990           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7" name="Текст 6">
          <a:extLst>
            <a:ext uri="{FF2B5EF4-FFF2-40B4-BE49-F238E27FC236}">
              <a16:creationId xmlns:a16="http://schemas.microsoft.com/office/drawing/2014/main" id="{00000000-0008-0000-1E00-000007000000}"/>
            </a:ext>
          </a:extLst>
        </xdr:cNvPr>
        <xdr:cNvSpPr txBox="1">
          <a:spLocks noChangeArrowheads="1"/>
        </xdr:cNvSpPr>
      </xdr:nvSpPr>
      <xdr:spPr bwMode="auto">
        <a:xfrm>
          <a:off x="1666875" y="10953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1995           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8" name="Текст 7">
          <a:extLst>
            <a:ext uri="{FF2B5EF4-FFF2-40B4-BE49-F238E27FC236}">
              <a16:creationId xmlns:a16="http://schemas.microsoft.com/office/drawing/2014/main" id="{00000000-0008-0000-1E00-000008000000}"/>
            </a:ext>
          </a:extLst>
        </xdr:cNvPr>
        <xdr:cNvSpPr txBox="1">
          <a:spLocks noChangeArrowheads="1"/>
        </xdr:cNvSpPr>
      </xdr:nvSpPr>
      <xdr:spPr bwMode="auto">
        <a:xfrm>
          <a:off x="1666875" y="10953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1996           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9" name="Текст 8">
          <a:extLst>
            <a:ext uri="{FF2B5EF4-FFF2-40B4-BE49-F238E27FC236}">
              <a16:creationId xmlns:a16="http://schemas.microsoft.com/office/drawing/2014/main" id="{00000000-0008-0000-1E00-000009000000}"/>
            </a:ext>
          </a:extLst>
        </xdr:cNvPr>
        <xdr:cNvSpPr txBox="1">
          <a:spLocks noChangeArrowheads="1"/>
        </xdr:cNvSpPr>
      </xdr:nvSpPr>
      <xdr:spPr bwMode="auto">
        <a:xfrm>
          <a:off x="1666875" y="10953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1997           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10" name="Текст 9">
          <a:extLst>
            <a:ext uri="{FF2B5EF4-FFF2-40B4-BE49-F238E27FC236}">
              <a16:creationId xmlns:a16="http://schemas.microsoft.com/office/drawing/2014/main" id="{00000000-0008-0000-1E00-00000A000000}"/>
            </a:ext>
          </a:extLst>
        </xdr:cNvPr>
        <xdr:cNvSpPr txBox="1">
          <a:spLocks noChangeArrowheads="1"/>
        </xdr:cNvSpPr>
      </xdr:nvSpPr>
      <xdr:spPr bwMode="auto">
        <a:xfrm>
          <a:off x="1666875" y="109537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1998           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sp macro="" textlink="">
      <xdr:nvSpPr>
        <xdr:cNvPr id="11" name="Текст 16">
          <a:extLst>
            <a:ext uri="{FF2B5EF4-FFF2-40B4-BE49-F238E27FC236}">
              <a16:creationId xmlns:a16="http://schemas.microsoft.com/office/drawing/2014/main" id="{00000000-0008-0000-1E00-00000B000000}"/>
            </a:ext>
          </a:extLst>
        </xdr:cNvPr>
        <xdr:cNvSpPr txBox="1">
          <a:spLocks noChangeArrowheads="1"/>
        </xdr:cNvSpPr>
      </xdr:nvSpPr>
      <xdr:spPr bwMode="auto">
        <a:xfrm>
          <a:off x="1666875" y="57150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1996           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sp macro="" textlink="">
      <xdr:nvSpPr>
        <xdr:cNvPr id="12" name="Текст 17">
          <a:extLst>
            <a:ext uri="{FF2B5EF4-FFF2-40B4-BE49-F238E27FC236}">
              <a16:creationId xmlns:a16="http://schemas.microsoft.com/office/drawing/2014/main" id="{00000000-0008-0000-1E00-00000C000000}"/>
            </a:ext>
          </a:extLst>
        </xdr:cNvPr>
        <xdr:cNvSpPr txBox="1">
          <a:spLocks noChangeArrowheads="1"/>
        </xdr:cNvSpPr>
      </xdr:nvSpPr>
      <xdr:spPr bwMode="auto">
        <a:xfrm>
          <a:off x="1666875" y="57150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1997           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sp macro="" textlink="">
      <xdr:nvSpPr>
        <xdr:cNvPr id="13" name="Текст 25">
          <a:extLst>
            <a:ext uri="{FF2B5EF4-FFF2-40B4-BE49-F238E27FC236}">
              <a16:creationId xmlns:a16="http://schemas.microsoft.com/office/drawing/2014/main" id="{00000000-0008-0000-1E00-00000D000000}"/>
            </a:ext>
          </a:extLst>
        </xdr:cNvPr>
        <xdr:cNvSpPr txBox="1">
          <a:spLocks noChangeArrowheads="1"/>
        </xdr:cNvSpPr>
      </xdr:nvSpPr>
      <xdr:spPr bwMode="auto">
        <a:xfrm>
          <a:off x="1666875" y="57150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1996           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sp macro="" textlink="">
      <xdr:nvSpPr>
        <xdr:cNvPr id="14" name="Текст 26">
          <a:extLst>
            <a:ext uri="{FF2B5EF4-FFF2-40B4-BE49-F238E27FC236}">
              <a16:creationId xmlns:a16="http://schemas.microsoft.com/office/drawing/2014/main" id="{00000000-0008-0000-1E00-00000E000000}"/>
            </a:ext>
          </a:extLst>
        </xdr:cNvPr>
        <xdr:cNvSpPr txBox="1">
          <a:spLocks noChangeArrowheads="1"/>
        </xdr:cNvSpPr>
      </xdr:nvSpPr>
      <xdr:spPr bwMode="auto">
        <a:xfrm>
          <a:off x="1666875" y="57150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1997           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sp macro="" textlink="">
      <xdr:nvSpPr>
        <xdr:cNvPr id="15" name="Текст 45">
          <a:extLst>
            <a:ext uri="{FF2B5EF4-FFF2-40B4-BE49-F238E27FC236}">
              <a16:creationId xmlns:a16="http://schemas.microsoft.com/office/drawing/2014/main" id="{00000000-0008-0000-1E00-00000F000000}"/>
            </a:ext>
          </a:extLst>
        </xdr:cNvPr>
        <xdr:cNvSpPr txBox="1">
          <a:spLocks noChangeArrowheads="1"/>
        </xdr:cNvSpPr>
      </xdr:nvSpPr>
      <xdr:spPr bwMode="auto">
        <a:xfrm>
          <a:off x="1666875" y="57150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1996           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sp macro="" textlink="">
      <xdr:nvSpPr>
        <xdr:cNvPr id="16" name="Текст 46">
          <a:extLst>
            <a:ext uri="{FF2B5EF4-FFF2-40B4-BE49-F238E27FC236}">
              <a16:creationId xmlns:a16="http://schemas.microsoft.com/office/drawing/2014/main" id="{00000000-0008-0000-1E00-000010000000}"/>
            </a:ext>
          </a:extLst>
        </xdr:cNvPr>
        <xdr:cNvSpPr txBox="1">
          <a:spLocks noChangeArrowheads="1"/>
        </xdr:cNvSpPr>
      </xdr:nvSpPr>
      <xdr:spPr bwMode="auto">
        <a:xfrm>
          <a:off x="1666875" y="57150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1997           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sp macro="" textlink="">
      <xdr:nvSpPr>
        <xdr:cNvPr id="17" name="Текст 47">
          <a:extLst>
            <a:ext uri="{FF2B5EF4-FFF2-40B4-BE49-F238E27FC236}">
              <a16:creationId xmlns:a16="http://schemas.microsoft.com/office/drawing/2014/main" id="{00000000-0008-0000-1E00-000011000000}"/>
            </a:ext>
          </a:extLst>
        </xdr:cNvPr>
        <xdr:cNvSpPr txBox="1">
          <a:spLocks noChangeArrowheads="1"/>
        </xdr:cNvSpPr>
      </xdr:nvSpPr>
      <xdr:spPr bwMode="auto">
        <a:xfrm>
          <a:off x="1666875" y="57150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1997           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sp macro="" textlink="">
      <xdr:nvSpPr>
        <xdr:cNvPr id="18" name="Текст 117">
          <a:extLst>
            <a:ext uri="{FF2B5EF4-FFF2-40B4-BE49-F238E27FC236}">
              <a16:creationId xmlns:a16="http://schemas.microsoft.com/office/drawing/2014/main" id="{00000000-0008-0000-1E00-000012000000}"/>
            </a:ext>
          </a:extLst>
        </xdr:cNvPr>
        <xdr:cNvSpPr txBox="1">
          <a:spLocks noChangeArrowheads="1"/>
        </xdr:cNvSpPr>
      </xdr:nvSpPr>
      <xdr:spPr bwMode="auto">
        <a:xfrm>
          <a:off x="1666875" y="57150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1995           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sp macro="" textlink="">
      <xdr:nvSpPr>
        <xdr:cNvPr id="19" name="Текст 118">
          <a:extLst>
            <a:ext uri="{FF2B5EF4-FFF2-40B4-BE49-F238E27FC236}">
              <a16:creationId xmlns:a16="http://schemas.microsoft.com/office/drawing/2014/main" id="{00000000-0008-0000-1E00-000013000000}"/>
            </a:ext>
          </a:extLst>
        </xdr:cNvPr>
        <xdr:cNvSpPr txBox="1">
          <a:spLocks noChangeArrowheads="1"/>
        </xdr:cNvSpPr>
      </xdr:nvSpPr>
      <xdr:spPr bwMode="auto">
        <a:xfrm>
          <a:off x="1666875" y="57150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1996           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sp macro="" textlink="">
      <xdr:nvSpPr>
        <xdr:cNvPr id="20" name="Текст 126">
          <a:extLst>
            <a:ext uri="{FF2B5EF4-FFF2-40B4-BE49-F238E27FC236}">
              <a16:creationId xmlns:a16="http://schemas.microsoft.com/office/drawing/2014/main" id="{00000000-0008-0000-1E00-000014000000}"/>
            </a:ext>
          </a:extLst>
        </xdr:cNvPr>
        <xdr:cNvSpPr txBox="1">
          <a:spLocks noChangeArrowheads="1"/>
        </xdr:cNvSpPr>
      </xdr:nvSpPr>
      <xdr:spPr bwMode="auto">
        <a:xfrm>
          <a:off x="1666875" y="57150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1995           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sp macro="" textlink="">
      <xdr:nvSpPr>
        <xdr:cNvPr id="21" name="Текст 127">
          <a:extLst>
            <a:ext uri="{FF2B5EF4-FFF2-40B4-BE49-F238E27FC236}">
              <a16:creationId xmlns:a16="http://schemas.microsoft.com/office/drawing/2014/main" id="{00000000-0008-0000-1E00-000015000000}"/>
            </a:ext>
          </a:extLst>
        </xdr:cNvPr>
        <xdr:cNvSpPr txBox="1">
          <a:spLocks noChangeArrowheads="1"/>
        </xdr:cNvSpPr>
      </xdr:nvSpPr>
      <xdr:spPr bwMode="auto">
        <a:xfrm>
          <a:off x="1666875" y="57150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1996           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sp macro="" textlink="">
      <xdr:nvSpPr>
        <xdr:cNvPr id="22" name="Текст 143">
          <a:extLst>
            <a:ext uri="{FF2B5EF4-FFF2-40B4-BE49-F238E27FC236}">
              <a16:creationId xmlns:a16="http://schemas.microsoft.com/office/drawing/2014/main" id="{00000000-0008-0000-1E00-000016000000}"/>
            </a:ext>
          </a:extLst>
        </xdr:cNvPr>
        <xdr:cNvSpPr txBox="1">
          <a:spLocks noChangeArrowheads="1"/>
        </xdr:cNvSpPr>
      </xdr:nvSpPr>
      <xdr:spPr bwMode="auto">
        <a:xfrm>
          <a:off x="1666875" y="57150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1995           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sp macro="" textlink="">
      <xdr:nvSpPr>
        <xdr:cNvPr id="23" name="Текст 144">
          <a:extLst>
            <a:ext uri="{FF2B5EF4-FFF2-40B4-BE49-F238E27FC236}">
              <a16:creationId xmlns:a16="http://schemas.microsoft.com/office/drawing/2014/main" id="{00000000-0008-0000-1E00-000017000000}"/>
            </a:ext>
          </a:extLst>
        </xdr:cNvPr>
        <xdr:cNvSpPr txBox="1">
          <a:spLocks noChangeArrowheads="1"/>
        </xdr:cNvSpPr>
      </xdr:nvSpPr>
      <xdr:spPr bwMode="auto">
        <a:xfrm>
          <a:off x="1666875" y="57150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1996           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sp macro="" textlink="">
      <xdr:nvSpPr>
        <xdr:cNvPr id="24" name="Текст 16">
          <a:extLst>
            <a:ext uri="{FF2B5EF4-FFF2-40B4-BE49-F238E27FC236}">
              <a16:creationId xmlns:a16="http://schemas.microsoft.com/office/drawing/2014/main" id="{00000000-0008-0000-1E00-000018000000}"/>
            </a:ext>
          </a:extLst>
        </xdr:cNvPr>
        <xdr:cNvSpPr txBox="1">
          <a:spLocks noChangeArrowheads="1"/>
        </xdr:cNvSpPr>
      </xdr:nvSpPr>
      <xdr:spPr bwMode="auto">
        <a:xfrm>
          <a:off x="1666875" y="57150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1996           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sp macro="" textlink="">
      <xdr:nvSpPr>
        <xdr:cNvPr id="25" name="Текст 17">
          <a:extLst>
            <a:ext uri="{FF2B5EF4-FFF2-40B4-BE49-F238E27FC236}">
              <a16:creationId xmlns:a16="http://schemas.microsoft.com/office/drawing/2014/main" id="{00000000-0008-0000-1E00-000019000000}"/>
            </a:ext>
          </a:extLst>
        </xdr:cNvPr>
        <xdr:cNvSpPr txBox="1">
          <a:spLocks noChangeArrowheads="1"/>
        </xdr:cNvSpPr>
      </xdr:nvSpPr>
      <xdr:spPr bwMode="auto">
        <a:xfrm>
          <a:off x="1666875" y="57150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1997           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sp macro="" textlink="">
      <xdr:nvSpPr>
        <xdr:cNvPr id="26" name="Текст 25">
          <a:extLst>
            <a:ext uri="{FF2B5EF4-FFF2-40B4-BE49-F238E27FC236}">
              <a16:creationId xmlns:a16="http://schemas.microsoft.com/office/drawing/2014/main" id="{00000000-0008-0000-1E00-00001A000000}"/>
            </a:ext>
          </a:extLst>
        </xdr:cNvPr>
        <xdr:cNvSpPr txBox="1">
          <a:spLocks noChangeArrowheads="1"/>
        </xdr:cNvSpPr>
      </xdr:nvSpPr>
      <xdr:spPr bwMode="auto">
        <a:xfrm>
          <a:off x="1666875" y="57150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1996           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sp macro="" textlink="">
      <xdr:nvSpPr>
        <xdr:cNvPr id="27" name="Текст 26">
          <a:extLst>
            <a:ext uri="{FF2B5EF4-FFF2-40B4-BE49-F238E27FC236}">
              <a16:creationId xmlns:a16="http://schemas.microsoft.com/office/drawing/2014/main" id="{00000000-0008-0000-1E00-00001B000000}"/>
            </a:ext>
          </a:extLst>
        </xdr:cNvPr>
        <xdr:cNvSpPr txBox="1">
          <a:spLocks noChangeArrowheads="1"/>
        </xdr:cNvSpPr>
      </xdr:nvSpPr>
      <xdr:spPr bwMode="auto">
        <a:xfrm>
          <a:off x="1666875" y="57150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1997           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sp macro="" textlink="">
      <xdr:nvSpPr>
        <xdr:cNvPr id="28" name="Текст 45">
          <a:extLst>
            <a:ext uri="{FF2B5EF4-FFF2-40B4-BE49-F238E27FC236}">
              <a16:creationId xmlns:a16="http://schemas.microsoft.com/office/drawing/2014/main" id="{00000000-0008-0000-1E00-00001C000000}"/>
            </a:ext>
          </a:extLst>
        </xdr:cNvPr>
        <xdr:cNvSpPr txBox="1">
          <a:spLocks noChangeArrowheads="1"/>
        </xdr:cNvSpPr>
      </xdr:nvSpPr>
      <xdr:spPr bwMode="auto">
        <a:xfrm>
          <a:off x="1666875" y="57150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1996           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sp macro="" textlink="">
      <xdr:nvSpPr>
        <xdr:cNvPr id="29" name="Текст 46">
          <a:extLst>
            <a:ext uri="{FF2B5EF4-FFF2-40B4-BE49-F238E27FC236}">
              <a16:creationId xmlns:a16="http://schemas.microsoft.com/office/drawing/2014/main" id="{00000000-0008-0000-1E00-00001D000000}"/>
            </a:ext>
          </a:extLst>
        </xdr:cNvPr>
        <xdr:cNvSpPr txBox="1">
          <a:spLocks noChangeArrowheads="1"/>
        </xdr:cNvSpPr>
      </xdr:nvSpPr>
      <xdr:spPr bwMode="auto">
        <a:xfrm>
          <a:off x="1666875" y="57150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1997           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sp macro="" textlink="">
      <xdr:nvSpPr>
        <xdr:cNvPr id="30" name="Текст 47">
          <a:extLst>
            <a:ext uri="{FF2B5EF4-FFF2-40B4-BE49-F238E27FC236}">
              <a16:creationId xmlns:a16="http://schemas.microsoft.com/office/drawing/2014/main" id="{00000000-0008-0000-1E00-00001E000000}"/>
            </a:ext>
          </a:extLst>
        </xdr:cNvPr>
        <xdr:cNvSpPr txBox="1">
          <a:spLocks noChangeArrowheads="1"/>
        </xdr:cNvSpPr>
      </xdr:nvSpPr>
      <xdr:spPr bwMode="auto">
        <a:xfrm>
          <a:off x="1666875" y="57150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1997           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sp macro="" textlink="">
      <xdr:nvSpPr>
        <xdr:cNvPr id="31" name="Текст 117">
          <a:extLst>
            <a:ext uri="{FF2B5EF4-FFF2-40B4-BE49-F238E27FC236}">
              <a16:creationId xmlns:a16="http://schemas.microsoft.com/office/drawing/2014/main" id="{00000000-0008-0000-1E00-00001F000000}"/>
            </a:ext>
          </a:extLst>
        </xdr:cNvPr>
        <xdr:cNvSpPr txBox="1">
          <a:spLocks noChangeArrowheads="1"/>
        </xdr:cNvSpPr>
      </xdr:nvSpPr>
      <xdr:spPr bwMode="auto">
        <a:xfrm>
          <a:off x="1666875" y="57150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1995           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sp macro="" textlink="">
      <xdr:nvSpPr>
        <xdr:cNvPr id="32" name="Текст 118">
          <a:extLst>
            <a:ext uri="{FF2B5EF4-FFF2-40B4-BE49-F238E27FC236}">
              <a16:creationId xmlns:a16="http://schemas.microsoft.com/office/drawing/2014/main" id="{00000000-0008-0000-1E00-000020000000}"/>
            </a:ext>
          </a:extLst>
        </xdr:cNvPr>
        <xdr:cNvSpPr txBox="1">
          <a:spLocks noChangeArrowheads="1"/>
        </xdr:cNvSpPr>
      </xdr:nvSpPr>
      <xdr:spPr bwMode="auto">
        <a:xfrm>
          <a:off x="1666875" y="57150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1996           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sp macro="" textlink="">
      <xdr:nvSpPr>
        <xdr:cNvPr id="33" name="Текст 126">
          <a:extLst>
            <a:ext uri="{FF2B5EF4-FFF2-40B4-BE49-F238E27FC236}">
              <a16:creationId xmlns:a16="http://schemas.microsoft.com/office/drawing/2014/main" id="{00000000-0008-0000-1E00-000021000000}"/>
            </a:ext>
          </a:extLst>
        </xdr:cNvPr>
        <xdr:cNvSpPr txBox="1">
          <a:spLocks noChangeArrowheads="1"/>
        </xdr:cNvSpPr>
      </xdr:nvSpPr>
      <xdr:spPr bwMode="auto">
        <a:xfrm>
          <a:off x="1666875" y="57150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1995           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sp macro="" textlink="">
      <xdr:nvSpPr>
        <xdr:cNvPr id="34" name="Текст 127">
          <a:extLst>
            <a:ext uri="{FF2B5EF4-FFF2-40B4-BE49-F238E27FC236}">
              <a16:creationId xmlns:a16="http://schemas.microsoft.com/office/drawing/2014/main" id="{00000000-0008-0000-1E00-000022000000}"/>
            </a:ext>
          </a:extLst>
        </xdr:cNvPr>
        <xdr:cNvSpPr txBox="1">
          <a:spLocks noChangeArrowheads="1"/>
        </xdr:cNvSpPr>
      </xdr:nvSpPr>
      <xdr:spPr bwMode="auto">
        <a:xfrm>
          <a:off x="1666875" y="57150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1996           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sp macro="" textlink="">
      <xdr:nvSpPr>
        <xdr:cNvPr id="35" name="Текст 143">
          <a:extLst>
            <a:ext uri="{FF2B5EF4-FFF2-40B4-BE49-F238E27FC236}">
              <a16:creationId xmlns:a16="http://schemas.microsoft.com/office/drawing/2014/main" id="{00000000-0008-0000-1E00-000023000000}"/>
            </a:ext>
          </a:extLst>
        </xdr:cNvPr>
        <xdr:cNvSpPr txBox="1">
          <a:spLocks noChangeArrowheads="1"/>
        </xdr:cNvSpPr>
      </xdr:nvSpPr>
      <xdr:spPr bwMode="auto">
        <a:xfrm>
          <a:off x="1666875" y="57150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1995           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sp macro="" textlink="">
      <xdr:nvSpPr>
        <xdr:cNvPr id="36" name="Текст 144">
          <a:extLst>
            <a:ext uri="{FF2B5EF4-FFF2-40B4-BE49-F238E27FC236}">
              <a16:creationId xmlns:a16="http://schemas.microsoft.com/office/drawing/2014/main" id="{00000000-0008-0000-1E00-000024000000}"/>
            </a:ext>
          </a:extLst>
        </xdr:cNvPr>
        <xdr:cNvSpPr txBox="1">
          <a:spLocks noChangeArrowheads="1"/>
        </xdr:cNvSpPr>
      </xdr:nvSpPr>
      <xdr:spPr bwMode="auto">
        <a:xfrm>
          <a:off x="1666875" y="57150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1996           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" name="Текст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SpPr txBox="1">
          <a:spLocks noChangeArrowheads="1"/>
        </xdr:cNvSpPr>
      </xdr:nvSpPr>
      <xdr:spPr bwMode="auto">
        <a:xfrm>
          <a:off x="1571625" y="3362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1994           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3" name="Текст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SpPr txBox="1">
          <a:spLocks noChangeArrowheads="1"/>
        </xdr:cNvSpPr>
      </xdr:nvSpPr>
      <xdr:spPr bwMode="auto">
        <a:xfrm>
          <a:off x="1571625" y="336232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" name="Текст 3"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SpPr txBox="1">
          <a:spLocks noChangeArrowheads="1"/>
        </xdr:cNvSpPr>
      </xdr:nvSpPr>
      <xdr:spPr bwMode="auto">
        <a:xfrm>
          <a:off x="1571625" y="3362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1993           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5" name="Текст 4">
          <a:extLst>
            <a:ext uri="{FF2B5EF4-FFF2-40B4-BE49-F238E27FC236}">
              <a16:creationId xmlns:a16="http://schemas.microsoft.com/office/drawing/2014/main" id="{00000000-0008-0000-1F00-000005000000}"/>
            </a:ext>
          </a:extLst>
        </xdr:cNvPr>
        <xdr:cNvSpPr txBox="1">
          <a:spLocks noChangeArrowheads="1"/>
        </xdr:cNvSpPr>
      </xdr:nvSpPr>
      <xdr:spPr bwMode="auto">
        <a:xfrm>
          <a:off x="1571625" y="3362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1992           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" name="Текст 5">
          <a:extLst>
            <a:ext uri="{FF2B5EF4-FFF2-40B4-BE49-F238E27FC236}">
              <a16:creationId xmlns:a16="http://schemas.microsoft.com/office/drawing/2014/main" id="{00000000-0008-0000-1F00-000006000000}"/>
            </a:ext>
          </a:extLst>
        </xdr:cNvPr>
        <xdr:cNvSpPr txBox="1">
          <a:spLocks noChangeArrowheads="1"/>
        </xdr:cNvSpPr>
      </xdr:nvSpPr>
      <xdr:spPr bwMode="auto">
        <a:xfrm>
          <a:off x="1571625" y="3362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1991           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7" name="Текст 6">
          <a:extLst>
            <a:ext uri="{FF2B5EF4-FFF2-40B4-BE49-F238E27FC236}">
              <a16:creationId xmlns:a16="http://schemas.microsoft.com/office/drawing/2014/main" id="{00000000-0008-0000-1F00-000007000000}"/>
            </a:ext>
          </a:extLst>
        </xdr:cNvPr>
        <xdr:cNvSpPr txBox="1">
          <a:spLocks noChangeArrowheads="1"/>
        </xdr:cNvSpPr>
      </xdr:nvSpPr>
      <xdr:spPr bwMode="auto">
        <a:xfrm>
          <a:off x="1571625" y="3362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1990           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" name="Текст 7">
          <a:extLst>
            <a:ext uri="{FF2B5EF4-FFF2-40B4-BE49-F238E27FC236}">
              <a16:creationId xmlns:a16="http://schemas.microsoft.com/office/drawing/2014/main" id="{00000000-0008-0000-1F00-000008000000}"/>
            </a:ext>
          </a:extLst>
        </xdr:cNvPr>
        <xdr:cNvSpPr txBox="1">
          <a:spLocks noChangeArrowheads="1"/>
        </xdr:cNvSpPr>
      </xdr:nvSpPr>
      <xdr:spPr bwMode="auto">
        <a:xfrm>
          <a:off x="1571625" y="3362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1995           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9" name="Текст 8">
          <a:extLst>
            <a:ext uri="{FF2B5EF4-FFF2-40B4-BE49-F238E27FC236}">
              <a16:creationId xmlns:a16="http://schemas.microsoft.com/office/drawing/2014/main" id="{00000000-0008-0000-1F00-000009000000}"/>
            </a:ext>
          </a:extLst>
        </xdr:cNvPr>
        <xdr:cNvSpPr txBox="1">
          <a:spLocks noChangeArrowheads="1"/>
        </xdr:cNvSpPr>
      </xdr:nvSpPr>
      <xdr:spPr bwMode="auto">
        <a:xfrm>
          <a:off x="1571625" y="3362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1996           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" name="Текст 9">
          <a:extLst>
            <a:ext uri="{FF2B5EF4-FFF2-40B4-BE49-F238E27FC236}">
              <a16:creationId xmlns:a16="http://schemas.microsoft.com/office/drawing/2014/main" id="{00000000-0008-0000-1F00-00000A000000}"/>
            </a:ext>
          </a:extLst>
        </xdr:cNvPr>
        <xdr:cNvSpPr txBox="1">
          <a:spLocks noChangeArrowheads="1"/>
        </xdr:cNvSpPr>
      </xdr:nvSpPr>
      <xdr:spPr bwMode="auto">
        <a:xfrm>
          <a:off x="1571625" y="3362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1997           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1" name="Текст 10">
          <a:extLst>
            <a:ext uri="{FF2B5EF4-FFF2-40B4-BE49-F238E27FC236}">
              <a16:creationId xmlns:a16="http://schemas.microsoft.com/office/drawing/2014/main" id="{00000000-0008-0000-1F00-00000B000000}"/>
            </a:ext>
          </a:extLst>
        </xdr:cNvPr>
        <xdr:cNvSpPr txBox="1">
          <a:spLocks noChangeArrowheads="1"/>
        </xdr:cNvSpPr>
      </xdr:nvSpPr>
      <xdr:spPr bwMode="auto">
        <a:xfrm>
          <a:off x="1571625" y="3362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1998            </a:t>
          </a:r>
        </a:p>
      </xdr:txBody>
    </xdr:sp>
    <xdr:clientData/>
  </xdr:twoCellAnchor>
  <xdr:twoCellAnchor>
    <xdr:from>
      <xdr:col>1</xdr:col>
      <xdr:colOff>0</xdr:colOff>
      <xdr:row>50</xdr:row>
      <xdr:rowOff>0</xdr:rowOff>
    </xdr:from>
    <xdr:to>
      <xdr:col>1</xdr:col>
      <xdr:colOff>0</xdr:colOff>
      <xdr:row>50</xdr:row>
      <xdr:rowOff>19050</xdr:rowOff>
    </xdr:to>
    <xdr:sp macro="" textlink="">
      <xdr:nvSpPr>
        <xdr:cNvPr id="12" name="Текст 15">
          <a:extLst>
            <a:ext uri="{FF2B5EF4-FFF2-40B4-BE49-F238E27FC236}">
              <a16:creationId xmlns:a16="http://schemas.microsoft.com/office/drawing/2014/main" id="{00000000-0008-0000-1F00-00000C000000}"/>
            </a:ext>
          </a:extLst>
        </xdr:cNvPr>
        <xdr:cNvSpPr txBox="1">
          <a:spLocks noChangeArrowheads="1"/>
        </xdr:cNvSpPr>
      </xdr:nvSpPr>
      <xdr:spPr bwMode="auto">
        <a:xfrm>
          <a:off x="1571625" y="8467725"/>
          <a:ext cx="0" cy="1905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1994            </a:t>
          </a:r>
        </a:p>
      </xdr:txBody>
    </xdr:sp>
    <xdr:clientData/>
  </xdr:twoCellAnchor>
  <xdr:twoCellAnchor>
    <xdr:from>
      <xdr:col>1</xdr:col>
      <xdr:colOff>0</xdr:colOff>
      <xdr:row>50</xdr:row>
      <xdr:rowOff>0</xdr:rowOff>
    </xdr:from>
    <xdr:to>
      <xdr:col>1</xdr:col>
      <xdr:colOff>0</xdr:colOff>
      <xdr:row>50</xdr:row>
      <xdr:rowOff>0</xdr:rowOff>
    </xdr:to>
    <xdr:sp macro="" textlink="">
      <xdr:nvSpPr>
        <xdr:cNvPr id="13" name="Текст 16">
          <a:extLst>
            <a:ext uri="{FF2B5EF4-FFF2-40B4-BE49-F238E27FC236}">
              <a16:creationId xmlns:a16="http://schemas.microsoft.com/office/drawing/2014/main" id="{00000000-0008-0000-1F00-00000D000000}"/>
            </a:ext>
          </a:extLst>
        </xdr:cNvPr>
        <xdr:cNvSpPr txBox="1">
          <a:spLocks noChangeArrowheads="1"/>
        </xdr:cNvSpPr>
      </xdr:nvSpPr>
      <xdr:spPr bwMode="auto">
        <a:xfrm>
          <a:off x="1571625" y="84677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1993            </a:t>
          </a:r>
        </a:p>
      </xdr:txBody>
    </xdr:sp>
    <xdr:clientData/>
  </xdr:twoCellAnchor>
  <xdr:twoCellAnchor>
    <xdr:from>
      <xdr:col>1</xdr:col>
      <xdr:colOff>0</xdr:colOff>
      <xdr:row>50</xdr:row>
      <xdr:rowOff>0</xdr:rowOff>
    </xdr:from>
    <xdr:to>
      <xdr:col>1</xdr:col>
      <xdr:colOff>0</xdr:colOff>
      <xdr:row>50</xdr:row>
      <xdr:rowOff>19050</xdr:rowOff>
    </xdr:to>
    <xdr:sp macro="" textlink="">
      <xdr:nvSpPr>
        <xdr:cNvPr id="14" name="Текст 17">
          <a:extLst>
            <a:ext uri="{FF2B5EF4-FFF2-40B4-BE49-F238E27FC236}">
              <a16:creationId xmlns:a16="http://schemas.microsoft.com/office/drawing/2014/main" id="{00000000-0008-0000-1F00-00000E000000}"/>
            </a:ext>
          </a:extLst>
        </xdr:cNvPr>
        <xdr:cNvSpPr txBox="1">
          <a:spLocks noChangeArrowheads="1"/>
        </xdr:cNvSpPr>
      </xdr:nvSpPr>
      <xdr:spPr bwMode="auto">
        <a:xfrm>
          <a:off x="1571625" y="8467725"/>
          <a:ext cx="0" cy="1905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1992            </a:t>
          </a:r>
        </a:p>
      </xdr:txBody>
    </xdr:sp>
    <xdr:clientData/>
  </xdr:twoCellAnchor>
  <xdr:twoCellAnchor>
    <xdr:from>
      <xdr:col>1</xdr:col>
      <xdr:colOff>0</xdr:colOff>
      <xdr:row>50</xdr:row>
      <xdr:rowOff>0</xdr:rowOff>
    </xdr:from>
    <xdr:to>
      <xdr:col>1</xdr:col>
      <xdr:colOff>0</xdr:colOff>
      <xdr:row>50</xdr:row>
      <xdr:rowOff>19050</xdr:rowOff>
    </xdr:to>
    <xdr:sp macro="" textlink="">
      <xdr:nvSpPr>
        <xdr:cNvPr id="15" name="Текст 18">
          <a:extLst>
            <a:ext uri="{FF2B5EF4-FFF2-40B4-BE49-F238E27FC236}">
              <a16:creationId xmlns:a16="http://schemas.microsoft.com/office/drawing/2014/main" id="{00000000-0008-0000-1F00-00000F000000}"/>
            </a:ext>
          </a:extLst>
        </xdr:cNvPr>
        <xdr:cNvSpPr txBox="1">
          <a:spLocks noChangeArrowheads="1"/>
        </xdr:cNvSpPr>
      </xdr:nvSpPr>
      <xdr:spPr bwMode="auto">
        <a:xfrm>
          <a:off x="1571625" y="8467725"/>
          <a:ext cx="0" cy="1905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1991            </a:t>
          </a:r>
        </a:p>
      </xdr:txBody>
    </xdr:sp>
    <xdr:clientData/>
  </xdr:twoCellAnchor>
  <xdr:twoCellAnchor>
    <xdr:from>
      <xdr:col>1</xdr:col>
      <xdr:colOff>0</xdr:colOff>
      <xdr:row>50</xdr:row>
      <xdr:rowOff>0</xdr:rowOff>
    </xdr:from>
    <xdr:to>
      <xdr:col>1</xdr:col>
      <xdr:colOff>0</xdr:colOff>
      <xdr:row>50</xdr:row>
      <xdr:rowOff>9525</xdr:rowOff>
    </xdr:to>
    <xdr:sp macro="" textlink="">
      <xdr:nvSpPr>
        <xdr:cNvPr id="16" name="Текст 19">
          <a:extLst>
            <a:ext uri="{FF2B5EF4-FFF2-40B4-BE49-F238E27FC236}">
              <a16:creationId xmlns:a16="http://schemas.microsoft.com/office/drawing/2014/main" id="{00000000-0008-0000-1F00-000010000000}"/>
            </a:ext>
          </a:extLst>
        </xdr:cNvPr>
        <xdr:cNvSpPr txBox="1">
          <a:spLocks noChangeArrowheads="1"/>
        </xdr:cNvSpPr>
      </xdr:nvSpPr>
      <xdr:spPr bwMode="auto">
        <a:xfrm>
          <a:off x="1571625" y="8467725"/>
          <a:ext cx="0" cy="9525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1990            </a:t>
          </a:r>
        </a:p>
      </xdr:txBody>
    </xdr:sp>
    <xdr:clientData/>
  </xdr:twoCellAnchor>
  <xdr:twoCellAnchor>
    <xdr:from>
      <xdr:col>1</xdr:col>
      <xdr:colOff>0</xdr:colOff>
      <xdr:row>50</xdr:row>
      <xdr:rowOff>0</xdr:rowOff>
    </xdr:from>
    <xdr:to>
      <xdr:col>1</xdr:col>
      <xdr:colOff>0</xdr:colOff>
      <xdr:row>50</xdr:row>
      <xdr:rowOff>9525</xdr:rowOff>
    </xdr:to>
    <xdr:sp macro="" textlink="">
      <xdr:nvSpPr>
        <xdr:cNvPr id="17" name="Текст 20">
          <a:extLst>
            <a:ext uri="{FF2B5EF4-FFF2-40B4-BE49-F238E27FC236}">
              <a16:creationId xmlns:a16="http://schemas.microsoft.com/office/drawing/2014/main" id="{00000000-0008-0000-1F00-000011000000}"/>
            </a:ext>
          </a:extLst>
        </xdr:cNvPr>
        <xdr:cNvSpPr txBox="1">
          <a:spLocks noChangeArrowheads="1"/>
        </xdr:cNvSpPr>
      </xdr:nvSpPr>
      <xdr:spPr bwMode="auto">
        <a:xfrm>
          <a:off x="1571625" y="8467725"/>
          <a:ext cx="0" cy="9525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1995            </a:t>
          </a:r>
        </a:p>
      </xdr:txBody>
    </xdr:sp>
    <xdr:clientData/>
  </xdr:twoCellAnchor>
  <xdr:twoCellAnchor>
    <xdr:from>
      <xdr:col>1</xdr:col>
      <xdr:colOff>0</xdr:colOff>
      <xdr:row>50</xdr:row>
      <xdr:rowOff>0</xdr:rowOff>
    </xdr:from>
    <xdr:to>
      <xdr:col>1</xdr:col>
      <xdr:colOff>0</xdr:colOff>
      <xdr:row>50</xdr:row>
      <xdr:rowOff>9525</xdr:rowOff>
    </xdr:to>
    <xdr:sp macro="" textlink="">
      <xdr:nvSpPr>
        <xdr:cNvPr id="18" name="Текст 21">
          <a:extLst>
            <a:ext uri="{FF2B5EF4-FFF2-40B4-BE49-F238E27FC236}">
              <a16:creationId xmlns:a16="http://schemas.microsoft.com/office/drawing/2014/main" id="{00000000-0008-0000-1F00-000012000000}"/>
            </a:ext>
          </a:extLst>
        </xdr:cNvPr>
        <xdr:cNvSpPr txBox="1">
          <a:spLocks noChangeArrowheads="1"/>
        </xdr:cNvSpPr>
      </xdr:nvSpPr>
      <xdr:spPr bwMode="auto">
        <a:xfrm>
          <a:off x="1571625" y="8467725"/>
          <a:ext cx="0" cy="9525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1996            </a:t>
          </a:r>
        </a:p>
      </xdr:txBody>
    </xdr:sp>
    <xdr:clientData/>
  </xdr:twoCellAnchor>
  <xdr:twoCellAnchor>
    <xdr:from>
      <xdr:col>1</xdr:col>
      <xdr:colOff>0</xdr:colOff>
      <xdr:row>50</xdr:row>
      <xdr:rowOff>0</xdr:rowOff>
    </xdr:from>
    <xdr:to>
      <xdr:col>1</xdr:col>
      <xdr:colOff>0</xdr:colOff>
      <xdr:row>50</xdr:row>
      <xdr:rowOff>19050</xdr:rowOff>
    </xdr:to>
    <xdr:sp macro="" textlink="">
      <xdr:nvSpPr>
        <xdr:cNvPr id="19" name="Текст 22">
          <a:extLst>
            <a:ext uri="{FF2B5EF4-FFF2-40B4-BE49-F238E27FC236}">
              <a16:creationId xmlns:a16="http://schemas.microsoft.com/office/drawing/2014/main" id="{00000000-0008-0000-1F00-000013000000}"/>
            </a:ext>
          </a:extLst>
        </xdr:cNvPr>
        <xdr:cNvSpPr txBox="1">
          <a:spLocks noChangeArrowheads="1"/>
        </xdr:cNvSpPr>
      </xdr:nvSpPr>
      <xdr:spPr bwMode="auto">
        <a:xfrm>
          <a:off x="1571625" y="8467725"/>
          <a:ext cx="0" cy="1905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1994            </a:t>
          </a:r>
        </a:p>
      </xdr:txBody>
    </xdr:sp>
    <xdr:clientData/>
  </xdr:twoCellAnchor>
  <xdr:twoCellAnchor>
    <xdr:from>
      <xdr:col>1</xdr:col>
      <xdr:colOff>0</xdr:colOff>
      <xdr:row>50</xdr:row>
      <xdr:rowOff>0</xdr:rowOff>
    </xdr:from>
    <xdr:to>
      <xdr:col>1</xdr:col>
      <xdr:colOff>0</xdr:colOff>
      <xdr:row>50</xdr:row>
      <xdr:rowOff>0</xdr:rowOff>
    </xdr:to>
    <xdr:sp macro="" textlink="">
      <xdr:nvSpPr>
        <xdr:cNvPr id="20" name="Текст 23">
          <a:extLst>
            <a:ext uri="{FF2B5EF4-FFF2-40B4-BE49-F238E27FC236}">
              <a16:creationId xmlns:a16="http://schemas.microsoft.com/office/drawing/2014/main" id="{00000000-0008-0000-1F00-000014000000}"/>
            </a:ext>
          </a:extLst>
        </xdr:cNvPr>
        <xdr:cNvSpPr txBox="1">
          <a:spLocks noChangeArrowheads="1"/>
        </xdr:cNvSpPr>
      </xdr:nvSpPr>
      <xdr:spPr bwMode="auto">
        <a:xfrm>
          <a:off x="1571625" y="84677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1993            </a:t>
          </a:r>
        </a:p>
      </xdr:txBody>
    </xdr:sp>
    <xdr:clientData/>
  </xdr:twoCellAnchor>
  <xdr:twoCellAnchor>
    <xdr:from>
      <xdr:col>1</xdr:col>
      <xdr:colOff>0</xdr:colOff>
      <xdr:row>50</xdr:row>
      <xdr:rowOff>0</xdr:rowOff>
    </xdr:from>
    <xdr:to>
      <xdr:col>1</xdr:col>
      <xdr:colOff>0</xdr:colOff>
      <xdr:row>50</xdr:row>
      <xdr:rowOff>19050</xdr:rowOff>
    </xdr:to>
    <xdr:sp macro="" textlink="">
      <xdr:nvSpPr>
        <xdr:cNvPr id="21" name="Текст 24">
          <a:extLst>
            <a:ext uri="{FF2B5EF4-FFF2-40B4-BE49-F238E27FC236}">
              <a16:creationId xmlns:a16="http://schemas.microsoft.com/office/drawing/2014/main" id="{00000000-0008-0000-1F00-000015000000}"/>
            </a:ext>
          </a:extLst>
        </xdr:cNvPr>
        <xdr:cNvSpPr txBox="1">
          <a:spLocks noChangeArrowheads="1"/>
        </xdr:cNvSpPr>
      </xdr:nvSpPr>
      <xdr:spPr bwMode="auto">
        <a:xfrm>
          <a:off x="1571625" y="8467725"/>
          <a:ext cx="0" cy="1905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1992            </a:t>
          </a:r>
        </a:p>
      </xdr:txBody>
    </xdr:sp>
    <xdr:clientData/>
  </xdr:twoCellAnchor>
  <xdr:twoCellAnchor>
    <xdr:from>
      <xdr:col>1</xdr:col>
      <xdr:colOff>0</xdr:colOff>
      <xdr:row>50</xdr:row>
      <xdr:rowOff>0</xdr:rowOff>
    </xdr:from>
    <xdr:to>
      <xdr:col>1</xdr:col>
      <xdr:colOff>0</xdr:colOff>
      <xdr:row>50</xdr:row>
      <xdr:rowOff>19050</xdr:rowOff>
    </xdr:to>
    <xdr:sp macro="" textlink="">
      <xdr:nvSpPr>
        <xdr:cNvPr id="22" name="Текст 25">
          <a:extLst>
            <a:ext uri="{FF2B5EF4-FFF2-40B4-BE49-F238E27FC236}">
              <a16:creationId xmlns:a16="http://schemas.microsoft.com/office/drawing/2014/main" id="{00000000-0008-0000-1F00-000016000000}"/>
            </a:ext>
          </a:extLst>
        </xdr:cNvPr>
        <xdr:cNvSpPr txBox="1">
          <a:spLocks noChangeArrowheads="1"/>
        </xdr:cNvSpPr>
      </xdr:nvSpPr>
      <xdr:spPr bwMode="auto">
        <a:xfrm>
          <a:off x="1571625" y="8467725"/>
          <a:ext cx="0" cy="1905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1991            </a:t>
          </a:r>
        </a:p>
      </xdr:txBody>
    </xdr:sp>
    <xdr:clientData/>
  </xdr:twoCellAnchor>
  <xdr:twoCellAnchor>
    <xdr:from>
      <xdr:col>1</xdr:col>
      <xdr:colOff>0</xdr:colOff>
      <xdr:row>50</xdr:row>
      <xdr:rowOff>0</xdr:rowOff>
    </xdr:from>
    <xdr:to>
      <xdr:col>1</xdr:col>
      <xdr:colOff>0</xdr:colOff>
      <xdr:row>50</xdr:row>
      <xdr:rowOff>9525</xdr:rowOff>
    </xdr:to>
    <xdr:sp macro="" textlink="">
      <xdr:nvSpPr>
        <xdr:cNvPr id="23" name="Текст 26">
          <a:extLst>
            <a:ext uri="{FF2B5EF4-FFF2-40B4-BE49-F238E27FC236}">
              <a16:creationId xmlns:a16="http://schemas.microsoft.com/office/drawing/2014/main" id="{00000000-0008-0000-1F00-000017000000}"/>
            </a:ext>
          </a:extLst>
        </xdr:cNvPr>
        <xdr:cNvSpPr txBox="1">
          <a:spLocks noChangeArrowheads="1"/>
        </xdr:cNvSpPr>
      </xdr:nvSpPr>
      <xdr:spPr bwMode="auto">
        <a:xfrm>
          <a:off x="1571625" y="8467725"/>
          <a:ext cx="0" cy="9525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1990            </a:t>
          </a:r>
        </a:p>
      </xdr:txBody>
    </xdr:sp>
    <xdr:clientData/>
  </xdr:twoCellAnchor>
  <xdr:twoCellAnchor>
    <xdr:from>
      <xdr:col>1</xdr:col>
      <xdr:colOff>0</xdr:colOff>
      <xdr:row>50</xdr:row>
      <xdr:rowOff>0</xdr:rowOff>
    </xdr:from>
    <xdr:to>
      <xdr:col>1</xdr:col>
      <xdr:colOff>0</xdr:colOff>
      <xdr:row>50</xdr:row>
      <xdr:rowOff>9525</xdr:rowOff>
    </xdr:to>
    <xdr:sp macro="" textlink="">
      <xdr:nvSpPr>
        <xdr:cNvPr id="24" name="Текст 27">
          <a:extLst>
            <a:ext uri="{FF2B5EF4-FFF2-40B4-BE49-F238E27FC236}">
              <a16:creationId xmlns:a16="http://schemas.microsoft.com/office/drawing/2014/main" id="{00000000-0008-0000-1F00-000018000000}"/>
            </a:ext>
          </a:extLst>
        </xdr:cNvPr>
        <xdr:cNvSpPr txBox="1">
          <a:spLocks noChangeArrowheads="1"/>
        </xdr:cNvSpPr>
      </xdr:nvSpPr>
      <xdr:spPr bwMode="auto">
        <a:xfrm>
          <a:off x="1571625" y="8467725"/>
          <a:ext cx="0" cy="9525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1995            </a:t>
          </a:r>
        </a:p>
      </xdr:txBody>
    </xdr:sp>
    <xdr:clientData/>
  </xdr:twoCellAnchor>
  <xdr:twoCellAnchor>
    <xdr:from>
      <xdr:col>1</xdr:col>
      <xdr:colOff>0</xdr:colOff>
      <xdr:row>50</xdr:row>
      <xdr:rowOff>0</xdr:rowOff>
    </xdr:from>
    <xdr:to>
      <xdr:col>1</xdr:col>
      <xdr:colOff>0</xdr:colOff>
      <xdr:row>50</xdr:row>
      <xdr:rowOff>9525</xdr:rowOff>
    </xdr:to>
    <xdr:sp macro="" textlink="">
      <xdr:nvSpPr>
        <xdr:cNvPr id="25" name="Текст 28">
          <a:extLst>
            <a:ext uri="{FF2B5EF4-FFF2-40B4-BE49-F238E27FC236}">
              <a16:creationId xmlns:a16="http://schemas.microsoft.com/office/drawing/2014/main" id="{00000000-0008-0000-1F00-000019000000}"/>
            </a:ext>
          </a:extLst>
        </xdr:cNvPr>
        <xdr:cNvSpPr txBox="1">
          <a:spLocks noChangeArrowheads="1"/>
        </xdr:cNvSpPr>
      </xdr:nvSpPr>
      <xdr:spPr bwMode="auto">
        <a:xfrm>
          <a:off x="1571625" y="8467725"/>
          <a:ext cx="0" cy="9525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1996            </a:t>
          </a:r>
        </a:p>
      </xdr:txBody>
    </xdr:sp>
    <xdr:clientData/>
  </xdr:twoCellAnchor>
  <xdr:twoCellAnchor>
    <xdr:from>
      <xdr:col>1</xdr:col>
      <xdr:colOff>0</xdr:colOff>
      <xdr:row>50</xdr:row>
      <xdr:rowOff>0</xdr:rowOff>
    </xdr:from>
    <xdr:to>
      <xdr:col>1</xdr:col>
      <xdr:colOff>0</xdr:colOff>
      <xdr:row>50</xdr:row>
      <xdr:rowOff>19050</xdr:rowOff>
    </xdr:to>
    <xdr:sp macro="" textlink="">
      <xdr:nvSpPr>
        <xdr:cNvPr id="26" name="Текст 15">
          <a:extLst>
            <a:ext uri="{FF2B5EF4-FFF2-40B4-BE49-F238E27FC236}">
              <a16:creationId xmlns:a16="http://schemas.microsoft.com/office/drawing/2014/main" id="{00000000-0008-0000-1F00-00001A000000}"/>
            </a:ext>
          </a:extLst>
        </xdr:cNvPr>
        <xdr:cNvSpPr txBox="1">
          <a:spLocks noChangeArrowheads="1"/>
        </xdr:cNvSpPr>
      </xdr:nvSpPr>
      <xdr:spPr bwMode="auto">
        <a:xfrm>
          <a:off x="1571625" y="8467725"/>
          <a:ext cx="0" cy="1905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1994            </a:t>
          </a:r>
        </a:p>
      </xdr:txBody>
    </xdr:sp>
    <xdr:clientData/>
  </xdr:twoCellAnchor>
  <xdr:twoCellAnchor>
    <xdr:from>
      <xdr:col>1</xdr:col>
      <xdr:colOff>0</xdr:colOff>
      <xdr:row>50</xdr:row>
      <xdr:rowOff>0</xdr:rowOff>
    </xdr:from>
    <xdr:to>
      <xdr:col>1</xdr:col>
      <xdr:colOff>0</xdr:colOff>
      <xdr:row>50</xdr:row>
      <xdr:rowOff>0</xdr:rowOff>
    </xdr:to>
    <xdr:sp macro="" textlink="">
      <xdr:nvSpPr>
        <xdr:cNvPr id="27" name="Текст 16">
          <a:extLst>
            <a:ext uri="{FF2B5EF4-FFF2-40B4-BE49-F238E27FC236}">
              <a16:creationId xmlns:a16="http://schemas.microsoft.com/office/drawing/2014/main" id="{00000000-0008-0000-1F00-00001B000000}"/>
            </a:ext>
          </a:extLst>
        </xdr:cNvPr>
        <xdr:cNvSpPr txBox="1">
          <a:spLocks noChangeArrowheads="1"/>
        </xdr:cNvSpPr>
      </xdr:nvSpPr>
      <xdr:spPr bwMode="auto">
        <a:xfrm>
          <a:off x="1571625" y="84677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1993            </a:t>
          </a:r>
        </a:p>
      </xdr:txBody>
    </xdr:sp>
    <xdr:clientData/>
  </xdr:twoCellAnchor>
  <xdr:twoCellAnchor>
    <xdr:from>
      <xdr:col>1</xdr:col>
      <xdr:colOff>0</xdr:colOff>
      <xdr:row>50</xdr:row>
      <xdr:rowOff>0</xdr:rowOff>
    </xdr:from>
    <xdr:to>
      <xdr:col>1</xdr:col>
      <xdr:colOff>0</xdr:colOff>
      <xdr:row>50</xdr:row>
      <xdr:rowOff>19050</xdr:rowOff>
    </xdr:to>
    <xdr:sp macro="" textlink="">
      <xdr:nvSpPr>
        <xdr:cNvPr id="28" name="Текст 17">
          <a:extLst>
            <a:ext uri="{FF2B5EF4-FFF2-40B4-BE49-F238E27FC236}">
              <a16:creationId xmlns:a16="http://schemas.microsoft.com/office/drawing/2014/main" id="{00000000-0008-0000-1F00-00001C000000}"/>
            </a:ext>
          </a:extLst>
        </xdr:cNvPr>
        <xdr:cNvSpPr txBox="1">
          <a:spLocks noChangeArrowheads="1"/>
        </xdr:cNvSpPr>
      </xdr:nvSpPr>
      <xdr:spPr bwMode="auto">
        <a:xfrm>
          <a:off x="1571625" y="8467725"/>
          <a:ext cx="0" cy="1905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1992            </a:t>
          </a:r>
        </a:p>
      </xdr:txBody>
    </xdr:sp>
    <xdr:clientData/>
  </xdr:twoCellAnchor>
  <xdr:twoCellAnchor>
    <xdr:from>
      <xdr:col>1</xdr:col>
      <xdr:colOff>0</xdr:colOff>
      <xdr:row>50</xdr:row>
      <xdr:rowOff>0</xdr:rowOff>
    </xdr:from>
    <xdr:to>
      <xdr:col>1</xdr:col>
      <xdr:colOff>0</xdr:colOff>
      <xdr:row>50</xdr:row>
      <xdr:rowOff>19050</xdr:rowOff>
    </xdr:to>
    <xdr:sp macro="" textlink="">
      <xdr:nvSpPr>
        <xdr:cNvPr id="29" name="Текст 18">
          <a:extLst>
            <a:ext uri="{FF2B5EF4-FFF2-40B4-BE49-F238E27FC236}">
              <a16:creationId xmlns:a16="http://schemas.microsoft.com/office/drawing/2014/main" id="{00000000-0008-0000-1F00-00001D000000}"/>
            </a:ext>
          </a:extLst>
        </xdr:cNvPr>
        <xdr:cNvSpPr txBox="1">
          <a:spLocks noChangeArrowheads="1"/>
        </xdr:cNvSpPr>
      </xdr:nvSpPr>
      <xdr:spPr bwMode="auto">
        <a:xfrm>
          <a:off x="1571625" y="8467725"/>
          <a:ext cx="0" cy="1905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1991            </a:t>
          </a:r>
        </a:p>
      </xdr:txBody>
    </xdr:sp>
    <xdr:clientData/>
  </xdr:twoCellAnchor>
  <xdr:twoCellAnchor>
    <xdr:from>
      <xdr:col>1</xdr:col>
      <xdr:colOff>0</xdr:colOff>
      <xdr:row>50</xdr:row>
      <xdr:rowOff>0</xdr:rowOff>
    </xdr:from>
    <xdr:to>
      <xdr:col>1</xdr:col>
      <xdr:colOff>0</xdr:colOff>
      <xdr:row>50</xdr:row>
      <xdr:rowOff>9525</xdr:rowOff>
    </xdr:to>
    <xdr:sp macro="" textlink="">
      <xdr:nvSpPr>
        <xdr:cNvPr id="30" name="Текст 19">
          <a:extLst>
            <a:ext uri="{FF2B5EF4-FFF2-40B4-BE49-F238E27FC236}">
              <a16:creationId xmlns:a16="http://schemas.microsoft.com/office/drawing/2014/main" id="{00000000-0008-0000-1F00-00001E000000}"/>
            </a:ext>
          </a:extLst>
        </xdr:cNvPr>
        <xdr:cNvSpPr txBox="1">
          <a:spLocks noChangeArrowheads="1"/>
        </xdr:cNvSpPr>
      </xdr:nvSpPr>
      <xdr:spPr bwMode="auto">
        <a:xfrm>
          <a:off x="1571625" y="8467725"/>
          <a:ext cx="0" cy="9525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1990            </a:t>
          </a:r>
        </a:p>
      </xdr:txBody>
    </xdr:sp>
    <xdr:clientData/>
  </xdr:twoCellAnchor>
  <xdr:twoCellAnchor>
    <xdr:from>
      <xdr:col>1</xdr:col>
      <xdr:colOff>0</xdr:colOff>
      <xdr:row>50</xdr:row>
      <xdr:rowOff>0</xdr:rowOff>
    </xdr:from>
    <xdr:to>
      <xdr:col>1</xdr:col>
      <xdr:colOff>0</xdr:colOff>
      <xdr:row>50</xdr:row>
      <xdr:rowOff>9525</xdr:rowOff>
    </xdr:to>
    <xdr:sp macro="" textlink="">
      <xdr:nvSpPr>
        <xdr:cNvPr id="31" name="Текст 20">
          <a:extLst>
            <a:ext uri="{FF2B5EF4-FFF2-40B4-BE49-F238E27FC236}">
              <a16:creationId xmlns:a16="http://schemas.microsoft.com/office/drawing/2014/main" id="{00000000-0008-0000-1F00-00001F000000}"/>
            </a:ext>
          </a:extLst>
        </xdr:cNvPr>
        <xdr:cNvSpPr txBox="1">
          <a:spLocks noChangeArrowheads="1"/>
        </xdr:cNvSpPr>
      </xdr:nvSpPr>
      <xdr:spPr bwMode="auto">
        <a:xfrm>
          <a:off x="1571625" y="8467725"/>
          <a:ext cx="0" cy="9525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1995            </a:t>
          </a:r>
        </a:p>
      </xdr:txBody>
    </xdr:sp>
    <xdr:clientData/>
  </xdr:twoCellAnchor>
  <xdr:twoCellAnchor>
    <xdr:from>
      <xdr:col>1</xdr:col>
      <xdr:colOff>0</xdr:colOff>
      <xdr:row>50</xdr:row>
      <xdr:rowOff>0</xdr:rowOff>
    </xdr:from>
    <xdr:to>
      <xdr:col>1</xdr:col>
      <xdr:colOff>0</xdr:colOff>
      <xdr:row>50</xdr:row>
      <xdr:rowOff>9525</xdr:rowOff>
    </xdr:to>
    <xdr:sp macro="" textlink="">
      <xdr:nvSpPr>
        <xdr:cNvPr id="32" name="Текст 21">
          <a:extLst>
            <a:ext uri="{FF2B5EF4-FFF2-40B4-BE49-F238E27FC236}">
              <a16:creationId xmlns:a16="http://schemas.microsoft.com/office/drawing/2014/main" id="{00000000-0008-0000-1F00-000020000000}"/>
            </a:ext>
          </a:extLst>
        </xdr:cNvPr>
        <xdr:cNvSpPr txBox="1">
          <a:spLocks noChangeArrowheads="1"/>
        </xdr:cNvSpPr>
      </xdr:nvSpPr>
      <xdr:spPr bwMode="auto">
        <a:xfrm>
          <a:off x="1571625" y="8467725"/>
          <a:ext cx="0" cy="9525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1996            </a:t>
          </a:r>
        </a:p>
      </xdr:txBody>
    </xdr:sp>
    <xdr:clientData/>
  </xdr:twoCellAnchor>
  <xdr:twoCellAnchor>
    <xdr:from>
      <xdr:col>1</xdr:col>
      <xdr:colOff>0</xdr:colOff>
      <xdr:row>50</xdr:row>
      <xdr:rowOff>0</xdr:rowOff>
    </xdr:from>
    <xdr:to>
      <xdr:col>1</xdr:col>
      <xdr:colOff>0</xdr:colOff>
      <xdr:row>50</xdr:row>
      <xdr:rowOff>19050</xdr:rowOff>
    </xdr:to>
    <xdr:sp macro="" textlink="">
      <xdr:nvSpPr>
        <xdr:cNvPr id="33" name="Текст 22">
          <a:extLst>
            <a:ext uri="{FF2B5EF4-FFF2-40B4-BE49-F238E27FC236}">
              <a16:creationId xmlns:a16="http://schemas.microsoft.com/office/drawing/2014/main" id="{00000000-0008-0000-1F00-000021000000}"/>
            </a:ext>
          </a:extLst>
        </xdr:cNvPr>
        <xdr:cNvSpPr txBox="1">
          <a:spLocks noChangeArrowheads="1"/>
        </xdr:cNvSpPr>
      </xdr:nvSpPr>
      <xdr:spPr bwMode="auto">
        <a:xfrm>
          <a:off x="1571625" y="8467725"/>
          <a:ext cx="0" cy="1905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1994            </a:t>
          </a:r>
        </a:p>
      </xdr:txBody>
    </xdr:sp>
    <xdr:clientData/>
  </xdr:twoCellAnchor>
  <xdr:twoCellAnchor>
    <xdr:from>
      <xdr:col>1</xdr:col>
      <xdr:colOff>0</xdr:colOff>
      <xdr:row>50</xdr:row>
      <xdr:rowOff>0</xdr:rowOff>
    </xdr:from>
    <xdr:to>
      <xdr:col>1</xdr:col>
      <xdr:colOff>0</xdr:colOff>
      <xdr:row>50</xdr:row>
      <xdr:rowOff>0</xdr:rowOff>
    </xdr:to>
    <xdr:sp macro="" textlink="">
      <xdr:nvSpPr>
        <xdr:cNvPr id="34" name="Текст 23">
          <a:extLst>
            <a:ext uri="{FF2B5EF4-FFF2-40B4-BE49-F238E27FC236}">
              <a16:creationId xmlns:a16="http://schemas.microsoft.com/office/drawing/2014/main" id="{00000000-0008-0000-1F00-000022000000}"/>
            </a:ext>
          </a:extLst>
        </xdr:cNvPr>
        <xdr:cNvSpPr txBox="1">
          <a:spLocks noChangeArrowheads="1"/>
        </xdr:cNvSpPr>
      </xdr:nvSpPr>
      <xdr:spPr bwMode="auto">
        <a:xfrm>
          <a:off x="1571625" y="84677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1993            </a:t>
          </a:r>
        </a:p>
      </xdr:txBody>
    </xdr:sp>
    <xdr:clientData/>
  </xdr:twoCellAnchor>
  <xdr:twoCellAnchor>
    <xdr:from>
      <xdr:col>1</xdr:col>
      <xdr:colOff>0</xdr:colOff>
      <xdr:row>50</xdr:row>
      <xdr:rowOff>0</xdr:rowOff>
    </xdr:from>
    <xdr:to>
      <xdr:col>1</xdr:col>
      <xdr:colOff>0</xdr:colOff>
      <xdr:row>50</xdr:row>
      <xdr:rowOff>19050</xdr:rowOff>
    </xdr:to>
    <xdr:sp macro="" textlink="">
      <xdr:nvSpPr>
        <xdr:cNvPr id="35" name="Текст 24">
          <a:extLst>
            <a:ext uri="{FF2B5EF4-FFF2-40B4-BE49-F238E27FC236}">
              <a16:creationId xmlns:a16="http://schemas.microsoft.com/office/drawing/2014/main" id="{00000000-0008-0000-1F00-000023000000}"/>
            </a:ext>
          </a:extLst>
        </xdr:cNvPr>
        <xdr:cNvSpPr txBox="1">
          <a:spLocks noChangeArrowheads="1"/>
        </xdr:cNvSpPr>
      </xdr:nvSpPr>
      <xdr:spPr bwMode="auto">
        <a:xfrm>
          <a:off x="1571625" y="8467725"/>
          <a:ext cx="0" cy="1905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1992            </a:t>
          </a:r>
        </a:p>
      </xdr:txBody>
    </xdr:sp>
    <xdr:clientData/>
  </xdr:twoCellAnchor>
  <xdr:twoCellAnchor>
    <xdr:from>
      <xdr:col>1</xdr:col>
      <xdr:colOff>0</xdr:colOff>
      <xdr:row>50</xdr:row>
      <xdr:rowOff>0</xdr:rowOff>
    </xdr:from>
    <xdr:to>
      <xdr:col>1</xdr:col>
      <xdr:colOff>0</xdr:colOff>
      <xdr:row>50</xdr:row>
      <xdr:rowOff>19050</xdr:rowOff>
    </xdr:to>
    <xdr:sp macro="" textlink="">
      <xdr:nvSpPr>
        <xdr:cNvPr id="36" name="Текст 25">
          <a:extLst>
            <a:ext uri="{FF2B5EF4-FFF2-40B4-BE49-F238E27FC236}">
              <a16:creationId xmlns:a16="http://schemas.microsoft.com/office/drawing/2014/main" id="{00000000-0008-0000-1F00-000024000000}"/>
            </a:ext>
          </a:extLst>
        </xdr:cNvPr>
        <xdr:cNvSpPr txBox="1">
          <a:spLocks noChangeArrowheads="1"/>
        </xdr:cNvSpPr>
      </xdr:nvSpPr>
      <xdr:spPr bwMode="auto">
        <a:xfrm>
          <a:off x="1571625" y="8467725"/>
          <a:ext cx="0" cy="1905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1991            </a:t>
          </a:r>
        </a:p>
      </xdr:txBody>
    </xdr:sp>
    <xdr:clientData/>
  </xdr:twoCellAnchor>
  <xdr:twoCellAnchor>
    <xdr:from>
      <xdr:col>1</xdr:col>
      <xdr:colOff>0</xdr:colOff>
      <xdr:row>50</xdr:row>
      <xdr:rowOff>0</xdr:rowOff>
    </xdr:from>
    <xdr:to>
      <xdr:col>1</xdr:col>
      <xdr:colOff>0</xdr:colOff>
      <xdr:row>50</xdr:row>
      <xdr:rowOff>9525</xdr:rowOff>
    </xdr:to>
    <xdr:sp macro="" textlink="">
      <xdr:nvSpPr>
        <xdr:cNvPr id="37" name="Текст 26">
          <a:extLst>
            <a:ext uri="{FF2B5EF4-FFF2-40B4-BE49-F238E27FC236}">
              <a16:creationId xmlns:a16="http://schemas.microsoft.com/office/drawing/2014/main" id="{00000000-0008-0000-1F00-000025000000}"/>
            </a:ext>
          </a:extLst>
        </xdr:cNvPr>
        <xdr:cNvSpPr txBox="1">
          <a:spLocks noChangeArrowheads="1"/>
        </xdr:cNvSpPr>
      </xdr:nvSpPr>
      <xdr:spPr bwMode="auto">
        <a:xfrm>
          <a:off x="1571625" y="8467725"/>
          <a:ext cx="0" cy="9525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1990            </a:t>
          </a:r>
        </a:p>
      </xdr:txBody>
    </xdr:sp>
    <xdr:clientData/>
  </xdr:twoCellAnchor>
  <xdr:twoCellAnchor>
    <xdr:from>
      <xdr:col>1</xdr:col>
      <xdr:colOff>0</xdr:colOff>
      <xdr:row>50</xdr:row>
      <xdr:rowOff>0</xdr:rowOff>
    </xdr:from>
    <xdr:to>
      <xdr:col>1</xdr:col>
      <xdr:colOff>0</xdr:colOff>
      <xdr:row>50</xdr:row>
      <xdr:rowOff>9525</xdr:rowOff>
    </xdr:to>
    <xdr:sp macro="" textlink="">
      <xdr:nvSpPr>
        <xdr:cNvPr id="38" name="Текст 27">
          <a:extLst>
            <a:ext uri="{FF2B5EF4-FFF2-40B4-BE49-F238E27FC236}">
              <a16:creationId xmlns:a16="http://schemas.microsoft.com/office/drawing/2014/main" id="{00000000-0008-0000-1F00-000026000000}"/>
            </a:ext>
          </a:extLst>
        </xdr:cNvPr>
        <xdr:cNvSpPr txBox="1">
          <a:spLocks noChangeArrowheads="1"/>
        </xdr:cNvSpPr>
      </xdr:nvSpPr>
      <xdr:spPr bwMode="auto">
        <a:xfrm>
          <a:off x="1571625" y="8467725"/>
          <a:ext cx="0" cy="9525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1995            </a:t>
          </a:r>
        </a:p>
      </xdr:txBody>
    </xdr:sp>
    <xdr:clientData/>
  </xdr:twoCellAnchor>
  <xdr:twoCellAnchor>
    <xdr:from>
      <xdr:col>1</xdr:col>
      <xdr:colOff>0</xdr:colOff>
      <xdr:row>50</xdr:row>
      <xdr:rowOff>0</xdr:rowOff>
    </xdr:from>
    <xdr:to>
      <xdr:col>1</xdr:col>
      <xdr:colOff>0</xdr:colOff>
      <xdr:row>50</xdr:row>
      <xdr:rowOff>9525</xdr:rowOff>
    </xdr:to>
    <xdr:sp macro="" textlink="">
      <xdr:nvSpPr>
        <xdr:cNvPr id="39" name="Текст 28">
          <a:extLst>
            <a:ext uri="{FF2B5EF4-FFF2-40B4-BE49-F238E27FC236}">
              <a16:creationId xmlns:a16="http://schemas.microsoft.com/office/drawing/2014/main" id="{00000000-0008-0000-1F00-000027000000}"/>
            </a:ext>
          </a:extLst>
        </xdr:cNvPr>
        <xdr:cNvSpPr txBox="1">
          <a:spLocks noChangeArrowheads="1"/>
        </xdr:cNvSpPr>
      </xdr:nvSpPr>
      <xdr:spPr bwMode="auto">
        <a:xfrm>
          <a:off x="1571625" y="8467725"/>
          <a:ext cx="0" cy="9525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1996            </a:t>
          </a:r>
        </a:p>
      </xdr:txBody>
    </xdr:sp>
    <xdr:clientData/>
  </xdr:twoCellAnchor>
  <xdr:twoCellAnchor>
    <xdr:from>
      <xdr:col>1</xdr:col>
      <xdr:colOff>0</xdr:colOff>
      <xdr:row>50</xdr:row>
      <xdr:rowOff>0</xdr:rowOff>
    </xdr:from>
    <xdr:to>
      <xdr:col>1</xdr:col>
      <xdr:colOff>0</xdr:colOff>
      <xdr:row>50</xdr:row>
      <xdr:rowOff>19050</xdr:rowOff>
    </xdr:to>
    <xdr:sp macro="" textlink="">
      <xdr:nvSpPr>
        <xdr:cNvPr id="40" name="Текст 15">
          <a:extLst>
            <a:ext uri="{FF2B5EF4-FFF2-40B4-BE49-F238E27FC236}">
              <a16:creationId xmlns:a16="http://schemas.microsoft.com/office/drawing/2014/main" id="{00000000-0008-0000-1F00-000028000000}"/>
            </a:ext>
          </a:extLst>
        </xdr:cNvPr>
        <xdr:cNvSpPr txBox="1">
          <a:spLocks noChangeArrowheads="1"/>
        </xdr:cNvSpPr>
      </xdr:nvSpPr>
      <xdr:spPr bwMode="auto">
        <a:xfrm>
          <a:off x="1571625" y="8467725"/>
          <a:ext cx="0" cy="1905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1994            </a:t>
          </a:r>
        </a:p>
      </xdr:txBody>
    </xdr:sp>
    <xdr:clientData/>
  </xdr:twoCellAnchor>
  <xdr:twoCellAnchor>
    <xdr:from>
      <xdr:col>1</xdr:col>
      <xdr:colOff>0</xdr:colOff>
      <xdr:row>50</xdr:row>
      <xdr:rowOff>0</xdr:rowOff>
    </xdr:from>
    <xdr:to>
      <xdr:col>1</xdr:col>
      <xdr:colOff>0</xdr:colOff>
      <xdr:row>50</xdr:row>
      <xdr:rowOff>19050</xdr:rowOff>
    </xdr:to>
    <xdr:sp macro="" textlink="">
      <xdr:nvSpPr>
        <xdr:cNvPr id="41" name="Текст 17">
          <a:extLst>
            <a:ext uri="{FF2B5EF4-FFF2-40B4-BE49-F238E27FC236}">
              <a16:creationId xmlns:a16="http://schemas.microsoft.com/office/drawing/2014/main" id="{00000000-0008-0000-1F00-000029000000}"/>
            </a:ext>
          </a:extLst>
        </xdr:cNvPr>
        <xdr:cNvSpPr txBox="1">
          <a:spLocks noChangeArrowheads="1"/>
        </xdr:cNvSpPr>
      </xdr:nvSpPr>
      <xdr:spPr bwMode="auto">
        <a:xfrm>
          <a:off x="1571625" y="8467725"/>
          <a:ext cx="0" cy="1905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1992            </a:t>
          </a:r>
        </a:p>
      </xdr:txBody>
    </xdr:sp>
    <xdr:clientData/>
  </xdr:twoCellAnchor>
  <xdr:twoCellAnchor>
    <xdr:from>
      <xdr:col>1</xdr:col>
      <xdr:colOff>0</xdr:colOff>
      <xdr:row>50</xdr:row>
      <xdr:rowOff>0</xdr:rowOff>
    </xdr:from>
    <xdr:to>
      <xdr:col>1</xdr:col>
      <xdr:colOff>0</xdr:colOff>
      <xdr:row>50</xdr:row>
      <xdr:rowOff>19050</xdr:rowOff>
    </xdr:to>
    <xdr:sp macro="" textlink="">
      <xdr:nvSpPr>
        <xdr:cNvPr id="42" name="Текст 18">
          <a:extLst>
            <a:ext uri="{FF2B5EF4-FFF2-40B4-BE49-F238E27FC236}">
              <a16:creationId xmlns:a16="http://schemas.microsoft.com/office/drawing/2014/main" id="{00000000-0008-0000-1F00-00002A000000}"/>
            </a:ext>
          </a:extLst>
        </xdr:cNvPr>
        <xdr:cNvSpPr txBox="1">
          <a:spLocks noChangeArrowheads="1"/>
        </xdr:cNvSpPr>
      </xdr:nvSpPr>
      <xdr:spPr bwMode="auto">
        <a:xfrm>
          <a:off x="1571625" y="8467725"/>
          <a:ext cx="0" cy="1905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1991            </a:t>
          </a:r>
        </a:p>
      </xdr:txBody>
    </xdr:sp>
    <xdr:clientData/>
  </xdr:twoCellAnchor>
  <xdr:twoCellAnchor>
    <xdr:from>
      <xdr:col>1</xdr:col>
      <xdr:colOff>0</xdr:colOff>
      <xdr:row>50</xdr:row>
      <xdr:rowOff>0</xdr:rowOff>
    </xdr:from>
    <xdr:to>
      <xdr:col>1</xdr:col>
      <xdr:colOff>0</xdr:colOff>
      <xdr:row>50</xdr:row>
      <xdr:rowOff>9525</xdr:rowOff>
    </xdr:to>
    <xdr:sp macro="" textlink="">
      <xdr:nvSpPr>
        <xdr:cNvPr id="43" name="Текст 20">
          <a:extLst>
            <a:ext uri="{FF2B5EF4-FFF2-40B4-BE49-F238E27FC236}">
              <a16:creationId xmlns:a16="http://schemas.microsoft.com/office/drawing/2014/main" id="{00000000-0008-0000-1F00-00002B000000}"/>
            </a:ext>
          </a:extLst>
        </xdr:cNvPr>
        <xdr:cNvSpPr txBox="1">
          <a:spLocks noChangeArrowheads="1"/>
        </xdr:cNvSpPr>
      </xdr:nvSpPr>
      <xdr:spPr bwMode="auto">
        <a:xfrm>
          <a:off x="1571625" y="8467725"/>
          <a:ext cx="0" cy="9525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1995            </a:t>
          </a:r>
        </a:p>
      </xdr:txBody>
    </xdr:sp>
    <xdr:clientData/>
  </xdr:twoCellAnchor>
  <xdr:twoCellAnchor>
    <xdr:from>
      <xdr:col>1</xdr:col>
      <xdr:colOff>0</xdr:colOff>
      <xdr:row>50</xdr:row>
      <xdr:rowOff>0</xdr:rowOff>
    </xdr:from>
    <xdr:to>
      <xdr:col>1</xdr:col>
      <xdr:colOff>0</xdr:colOff>
      <xdr:row>50</xdr:row>
      <xdr:rowOff>9525</xdr:rowOff>
    </xdr:to>
    <xdr:sp macro="" textlink="">
      <xdr:nvSpPr>
        <xdr:cNvPr id="44" name="Текст 21">
          <a:extLst>
            <a:ext uri="{FF2B5EF4-FFF2-40B4-BE49-F238E27FC236}">
              <a16:creationId xmlns:a16="http://schemas.microsoft.com/office/drawing/2014/main" id="{00000000-0008-0000-1F00-00002C000000}"/>
            </a:ext>
          </a:extLst>
        </xdr:cNvPr>
        <xdr:cNvSpPr txBox="1">
          <a:spLocks noChangeArrowheads="1"/>
        </xdr:cNvSpPr>
      </xdr:nvSpPr>
      <xdr:spPr bwMode="auto">
        <a:xfrm>
          <a:off x="1571625" y="8467725"/>
          <a:ext cx="0" cy="9525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1996            </a:t>
          </a:r>
        </a:p>
      </xdr:txBody>
    </xdr:sp>
    <xdr:clientData/>
  </xdr:twoCellAnchor>
  <xdr:twoCellAnchor>
    <xdr:from>
      <xdr:col>1</xdr:col>
      <xdr:colOff>0</xdr:colOff>
      <xdr:row>50</xdr:row>
      <xdr:rowOff>0</xdr:rowOff>
    </xdr:from>
    <xdr:to>
      <xdr:col>1</xdr:col>
      <xdr:colOff>0</xdr:colOff>
      <xdr:row>50</xdr:row>
      <xdr:rowOff>19050</xdr:rowOff>
    </xdr:to>
    <xdr:sp macro="" textlink="">
      <xdr:nvSpPr>
        <xdr:cNvPr id="45" name="Текст 22">
          <a:extLst>
            <a:ext uri="{FF2B5EF4-FFF2-40B4-BE49-F238E27FC236}">
              <a16:creationId xmlns:a16="http://schemas.microsoft.com/office/drawing/2014/main" id="{00000000-0008-0000-1F00-00002D000000}"/>
            </a:ext>
          </a:extLst>
        </xdr:cNvPr>
        <xdr:cNvSpPr txBox="1">
          <a:spLocks noChangeArrowheads="1"/>
        </xdr:cNvSpPr>
      </xdr:nvSpPr>
      <xdr:spPr bwMode="auto">
        <a:xfrm>
          <a:off x="1571625" y="8467725"/>
          <a:ext cx="0" cy="1905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1994            </a:t>
          </a:r>
        </a:p>
      </xdr:txBody>
    </xdr:sp>
    <xdr:clientData/>
  </xdr:twoCellAnchor>
  <xdr:twoCellAnchor>
    <xdr:from>
      <xdr:col>1</xdr:col>
      <xdr:colOff>0</xdr:colOff>
      <xdr:row>50</xdr:row>
      <xdr:rowOff>0</xdr:rowOff>
    </xdr:from>
    <xdr:to>
      <xdr:col>1</xdr:col>
      <xdr:colOff>0</xdr:colOff>
      <xdr:row>50</xdr:row>
      <xdr:rowOff>19050</xdr:rowOff>
    </xdr:to>
    <xdr:sp macro="" textlink="">
      <xdr:nvSpPr>
        <xdr:cNvPr id="46" name="Текст 24">
          <a:extLst>
            <a:ext uri="{FF2B5EF4-FFF2-40B4-BE49-F238E27FC236}">
              <a16:creationId xmlns:a16="http://schemas.microsoft.com/office/drawing/2014/main" id="{00000000-0008-0000-1F00-00002E000000}"/>
            </a:ext>
          </a:extLst>
        </xdr:cNvPr>
        <xdr:cNvSpPr txBox="1">
          <a:spLocks noChangeArrowheads="1"/>
        </xdr:cNvSpPr>
      </xdr:nvSpPr>
      <xdr:spPr bwMode="auto">
        <a:xfrm>
          <a:off x="1571625" y="8467725"/>
          <a:ext cx="0" cy="1905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1992            </a:t>
          </a:r>
        </a:p>
      </xdr:txBody>
    </xdr:sp>
    <xdr:clientData/>
  </xdr:twoCellAnchor>
  <xdr:twoCellAnchor>
    <xdr:from>
      <xdr:col>1</xdr:col>
      <xdr:colOff>0</xdr:colOff>
      <xdr:row>50</xdr:row>
      <xdr:rowOff>0</xdr:rowOff>
    </xdr:from>
    <xdr:to>
      <xdr:col>1</xdr:col>
      <xdr:colOff>0</xdr:colOff>
      <xdr:row>50</xdr:row>
      <xdr:rowOff>19050</xdr:rowOff>
    </xdr:to>
    <xdr:sp macro="" textlink="">
      <xdr:nvSpPr>
        <xdr:cNvPr id="47" name="Текст 25">
          <a:extLst>
            <a:ext uri="{FF2B5EF4-FFF2-40B4-BE49-F238E27FC236}">
              <a16:creationId xmlns:a16="http://schemas.microsoft.com/office/drawing/2014/main" id="{00000000-0008-0000-1F00-00002F000000}"/>
            </a:ext>
          </a:extLst>
        </xdr:cNvPr>
        <xdr:cNvSpPr txBox="1">
          <a:spLocks noChangeArrowheads="1"/>
        </xdr:cNvSpPr>
      </xdr:nvSpPr>
      <xdr:spPr bwMode="auto">
        <a:xfrm>
          <a:off x="1571625" y="8467725"/>
          <a:ext cx="0" cy="1905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1991            </a:t>
          </a:r>
        </a:p>
      </xdr:txBody>
    </xdr:sp>
    <xdr:clientData/>
  </xdr:twoCellAnchor>
  <xdr:twoCellAnchor>
    <xdr:from>
      <xdr:col>1</xdr:col>
      <xdr:colOff>0</xdr:colOff>
      <xdr:row>50</xdr:row>
      <xdr:rowOff>0</xdr:rowOff>
    </xdr:from>
    <xdr:to>
      <xdr:col>1</xdr:col>
      <xdr:colOff>0</xdr:colOff>
      <xdr:row>50</xdr:row>
      <xdr:rowOff>9525</xdr:rowOff>
    </xdr:to>
    <xdr:sp macro="" textlink="">
      <xdr:nvSpPr>
        <xdr:cNvPr id="48" name="Текст 27">
          <a:extLst>
            <a:ext uri="{FF2B5EF4-FFF2-40B4-BE49-F238E27FC236}">
              <a16:creationId xmlns:a16="http://schemas.microsoft.com/office/drawing/2014/main" id="{00000000-0008-0000-1F00-000030000000}"/>
            </a:ext>
          </a:extLst>
        </xdr:cNvPr>
        <xdr:cNvSpPr txBox="1">
          <a:spLocks noChangeArrowheads="1"/>
        </xdr:cNvSpPr>
      </xdr:nvSpPr>
      <xdr:spPr bwMode="auto">
        <a:xfrm>
          <a:off x="1571625" y="8467725"/>
          <a:ext cx="0" cy="9525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1995            </a:t>
          </a:r>
        </a:p>
      </xdr:txBody>
    </xdr:sp>
    <xdr:clientData/>
  </xdr:twoCellAnchor>
  <xdr:twoCellAnchor>
    <xdr:from>
      <xdr:col>1</xdr:col>
      <xdr:colOff>0</xdr:colOff>
      <xdr:row>50</xdr:row>
      <xdr:rowOff>0</xdr:rowOff>
    </xdr:from>
    <xdr:to>
      <xdr:col>1</xdr:col>
      <xdr:colOff>0</xdr:colOff>
      <xdr:row>50</xdr:row>
      <xdr:rowOff>9525</xdr:rowOff>
    </xdr:to>
    <xdr:sp macro="" textlink="">
      <xdr:nvSpPr>
        <xdr:cNvPr id="49" name="Текст 28">
          <a:extLst>
            <a:ext uri="{FF2B5EF4-FFF2-40B4-BE49-F238E27FC236}">
              <a16:creationId xmlns:a16="http://schemas.microsoft.com/office/drawing/2014/main" id="{00000000-0008-0000-1F00-000031000000}"/>
            </a:ext>
          </a:extLst>
        </xdr:cNvPr>
        <xdr:cNvSpPr txBox="1">
          <a:spLocks noChangeArrowheads="1"/>
        </xdr:cNvSpPr>
      </xdr:nvSpPr>
      <xdr:spPr bwMode="auto">
        <a:xfrm>
          <a:off x="1571625" y="8467725"/>
          <a:ext cx="0" cy="9525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1996            </a:t>
          </a:r>
        </a:p>
      </xdr:txBody>
    </xdr:sp>
    <xdr:clientData/>
  </xdr:twoCellAnchor>
  <xdr:twoCellAnchor>
    <xdr:from>
      <xdr:col>1</xdr:col>
      <xdr:colOff>0</xdr:colOff>
      <xdr:row>50</xdr:row>
      <xdr:rowOff>0</xdr:rowOff>
    </xdr:from>
    <xdr:to>
      <xdr:col>1</xdr:col>
      <xdr:colOff>0</xdr:colOff>
      <xdr:row>50</xdr:row>
      <xdr:rowOff>19050</xdr:rowOff>
    </xdr:to>
    <xdr:sp macro="" textlink="">
      <xdr:nvSpPr>
        <xdr:cNvPr id="50" name="Текст 17">
          <a:extLst>
            <a:ext uri="{FF2B5EF4-FFF2-40B4-BE49-F238E27FC236}">
              <a16:creationId xmlns:a16="http://schemas.microsoft.com/office/drawing/2014/main" id="{00000000-0008-0000-1F00-000032000000}"/>
            </a:ext>
          </a:extLst>
        </xdr:cNvPr>
        <xdr:cNvSpPr txBox="1">
          <a:spLocks noChangeArrowheads="1"/>
        </xdr:cNvSpPr>
      </xdr:nvSpPr>
      <xdr:spPr bwMode="auto">
        <a:xfrm>
          <a:off x="1571625" y="8467725"/>
          <a:ext cx="0" cy="1905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1992            </a:t>
          </a:r>
        </a:p>
      </xdr:txBody>
    </xdr:sp>
    <xdr:clientData/>
  </xdr:twoCellAnchor>
  <xdr:twoCellAnchor>
    <xdr:from>
      <xdr:col>1</xdr:col>
      <xdr:colOff>0</xdr:colOff>
      <xdr:row>50</xdr:row>
      <xdr:rowOff>0</xdr:rowOff>
    </xdr:from>
    <xdr:to>
      <xdr:col>1</xdr:col>
      <xdr:colOff>0</xdr:colOff>
      <xdr:row>50</xdr:row>
      <xdr:rowOff>9525</xdr:rowOff>
    </xdr:to>
    <xdr:sp macro="" textlink="">
      <xdr:nvSpPr>
        <xdr:cNvPr id="51" name="Текст 20">
          <a:extLst>
            <a:ext uri="{FF2B5EF4-FFF2-40B4-BE49-F238E27FC236}">
              <a16:creationId xmlns:a16="http://schemas.microsoft.com/office/drawing/2014/main" id="{00000000-0008-0000-1F00-000033000000}"/>
            </a:ext>
          </a:extLst>
        </xdr:cNvPr>
        <xdr:cNvSpPr txBox="1">
          <a:spLocks noChangeArrowheads="1"/>
        </xdr:cNvSpPr>
      </xdr:nvSpPr>
      <xdr:spPr bwMode="auto">
        <a:xfrm>
          <a:off x="1571625" y="8467725"/>
          <a:ext cx="0" cy="9525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1995            </a:t>
          </a:r>
        </a:p>
      </xdr:txBody>
    </xdr:sp>
    <xdr:clientData/>
  </xdr:twoCellAnchor>
  <xdr:twoCellAnchor>
    <xdr:from>
      <xdr:col>1</xdr:col>
      <xdr:colOff>0</xdr:colOff>
      <xdr:row>50</xdr:row>
      <xdr:rowOff>0</xdr:rowOff>
    </xdr:from>
    <xdr:to>
      <xdr:col>1</xdr:col>
      <xdr:colOff>0</xdr:colOff>
      <xdr:row>50</xdr:row>
      <xdr:rowOff>9525</xdr:rowOff>
    </xdr:to>
    <xdr:sp macro="" textlink="">
      <xdr:nvSpPr>
        <xdr:cNvPr id="52" name="Текст 21">
          <a:extLst>
            <a:ext uri="{FF2B5EF4-FFF2-40B4-BE49-F238E27FC236}">
              <a16:creationId xmlns:a16="http://schemas.microsoft.com/office/drawing/2014/main" id="{00000000-0008-0000-1F00-000034000000}"/>
            </a:ext>
          </a:extLst>
        </xdr:cNvPr>
        <xdr:cNvSpPr txBox="1">
          <a:spLocks noChangeArrowheads="1"/>
        </xdr:cNvSpPr>
      </xdr:nvSpPr>
      <xdr:spPr bwMode="auto">
        <a:xfrm>
          <a:off x="1571625" y="8467725"/>
          <a:ext cx="0" cy="9525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1996            </a:t>
          </a:r>
        </a:p>
      </xdr:txBody>
    </xdr:sp>
    <xdr:clientData/>
  </xdr:twoCellAnchor>
  <xdr:twoCellAnchor>
    <xdr:from>
      <xdr:col>1</xdr:col>
      <xdr:colOff>0</xdr:colOff>
      <xdr:row>50</xdr:row>
      <xdr:rowOff>0</xdr:rowOff>
    </xdr:from>
    <xdr:to>
      <xdr:col>1</xdr:col>
      <xdr:colOff>0</xdr:colOff>
      <xdr:row>50</xdr:row>
      <xdr:rowOff>19050</xdr:rowOff>
    </xdr:to>
    <xdr:sp macro="" textlink="">
      <xdr:nvSpPr>
        <xdr:cNvPr id="53" name="Текст 24">
          <a:extLst>
            <a:ext uri="{FF2B5EF4-FFF2-40B4-BE49-F238E27FC236}">
              <a16:creationId xmlns:a16="http://schemas.microsoft.com/office/drawing/2014/main" id="{00000000-0008-0000-1F00-000035000000}"/>
            </a:ext>
          </a:extLst>
        </xdr:cNvPr>
        <xdr:cNvSpPr txBox="1">
          <a:spLocks noChangeArrowheads="1"/>
        </xdr:cNvSpPr>
      </xdr:nvSpPr>
      <xdr:spPr bwMode="auto">
        <a:xfrm>
          <a:off x="1571625" y="8467725"/>
          <a:ext cx="0" cy="1905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1992            </a:t>
          </a:r>
        </a:p>
      </xdr:txBody>
    </xdr:sp>
    <xdr:clientData/>
  </xdr:twoCellAnchor>
  <xdr:twoCellAnchor>
    <xdr:from>
      <xdr:col>1</xdr:col>
      <xdr:colOff>0</xdr:colOff>
      <xdr:row>50</xdr:row>
      <xdr:rowOff>0</xdr:rowOff>
    </xdr:from>
    <xdr:to>
      <xdr:col>1</xdr:col>
      <xdr:colOff>0</xdr:colOff>
      <xdr:row>50</xdr:row>
      <xdr:rowOff>9525</xdr:rowOff>
    </xdr:to>
    <xdr:sp macro="" textlink="">
      <xdr:nvSpPr>
        <xdr:cNvPr id="54" name="Текст 27">
          <a:extLst>
            <a:ext uri="{FF2B5EF4-FFF2-40B4-BE49-F238E27FC236}">
              <a16:creationId xmlns:a16="http://schemas.microsoft.com/office/drawing/2014/main" id="{00000000-0008-0000-1F00-000036000000}"/>
            </a:ext>
          </a:extLst>
        </xdr:cNvPr>
        <xdr:cNvSpPr txBox="1">
          <a:spLocks noChangeArrowheads="1"/>
        </xdr:cNvSpPr>
      </xdr:nvSpPr>
      <xdr:spPr bwMode="auto">
        <a:xfrm>
          <a:off x="1571625" y="8467725"/>
          <a:ext cx="0" cy="9525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1995            </a:t>
          </a:r>
        </a:p>
      </xdr:txBody>
    </xdr:sp>
    <xdr:clientData/>
  </xdr:twoCellAnchor>
  <xdr:twoCellAnchor>
    <xdr:from>
      <xdr:col>1</xdr:col>
      <xdr:colOff>0</xdr:colOff>
      <xdr:row>50</xdr:row>
      <xdr:rowOff>0</xdr:rowOff>
    </xdr:from>
    <xdr:to>
      <xdr:col>1</xdr:col>
      <xdr:colOff>0</xdr:colOff>
      <xdr:row>50</xdr:row>
      <xdr:rowOff>9525</xdr:rowOff>
    </xdr:to>
    <xdr:sp macro="" textlink="">
      <xdr:nvSpPr>
        <xdr:cNvPr id="55" name="Текст 28">
          <a:extLst>
            <a:ext uri="{FF2B5EF4-FFF2-40B4-BE49-F238E27FC236}">
              <a16:creationId xmlns:a16="http://schemas.microsoft.com/office/drawing/2014/main" id="{00000000-0008-0000-1F00-000037000000}"/>
            </a:ext>
          </a:extLst>
        </xdr:cNvPr>
        <xdr:cNvSpPr txBox="1">
          <a:spLocks noChangeArrowheads="1"/>
        </xdr:cNvSpPr>
      </xdr:nvSpPr>
      <xdr:spPr bwMode="auto">
        <a:xfrm>
          <a:off x="1571625" y="8467725"/>
          <a:ext cx="0" cy="9525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1996           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19050</xdr:rowOff>
    </xdr:to>
    <xdr:sp macro="" textlink="">
      <xdr:nvSpPr>
        <xdr:cNvPr id="2" name="Текст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866900" y="542925"/>
          <a:ext cx="0" cy="1905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1994            </a:t>
          </a:r>
        </a:p>
      </xdr:txBody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Текст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866900" y="5429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1993            </a:t>
          </a:r>
        </a:p>
      </xdr:txBody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19050</xdr:rowOff>
    </xdr:to>
    <xdr:sp macro="" textlink="">
      <xdr:nvSpPr>
        <xdr:cNvPr id="4" name="Текст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866900" y="542925"/>
          <a:ext cx="0" cy="1905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1992            </a:t>
          </a:r>
        </a:p>
      </xdr:txBody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19050</xdr:rowOff>
    </xdr:to>
    <xdr:sp macro="" textlink="">
      <xdr:nvSpPr>
        <xdr:cNvPr id="5" name="Текст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866900" y="542925"/>
          <a:ext cx="0" cy="1905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1991            </a:t>
          </a:r>
        </a:p>
      </xdr:txBody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9525</xdr:rowOff>
    </xdr:to>
    <xdr:sp macro="" textlink="">
      <xdr:nvSpPr>
        <xdr:cNvPr id="6" name="Текст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866900" y="542925"/>
          <a:ext cx="0" cy="9525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1990            </a:t>
          </a:r>
        </a:p>
      </xdr:txBody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9525</xdr:rowOff>
    </xdr:to>
    <xdr:sp macro="" textlink="">
      <xdr:nvSpPr>
        <xdr:cNvPr id="7" name="Текст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866900" y="542925"/>
          <a:ext cx="0" cy="9525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1995            </a:t>
          </a:r>
        </a:p>
      </xdr:txBody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9525</xdr:rowOff>
    </xdr:to>
    <xdr:sp macro="" textlink="">
      <xdr:nvSpPr>
        <xdr:cNvPr id="8" name="Текст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866900" y="542925"/>
          <a:ext cx="0" cy="9525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1996            </a:t>
          </a:r>
        </a:p>
      </xdr:txBody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19050</xdr:rowOff>
    </xdr:to>
    <xdr:sp macro="" textlink="">
      <xdr:nvSpPr>
        <xdr:cNvPr id="9" name="Текст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866900" y="542925"/>
          <a:ext cx="0" cy="1905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1994            </a:t>
          </a:r>
        </a:p>
      </xdr:txBody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Текст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866900" y="5429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1993            </a:t>
          </a:r>
        </a:p>
      </xdr:txBody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19050</xdr:rowOff>
    </xdr:to>
    <xdr:sp macro="" textlink="">
      <xdr:nvSpPr>
        <xdr:cNvPr id="11" name="Текст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866900" y="542925"/>
          <a:ext cx="0" cy="1905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1992            </a:t>
          </a:r>
        </a:p>
      </xdr:txBody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19050</xdr:rowOff>
    </xdr:to>
    <xdr:sp macro="" textlink="">
      <xdr:nvSpPr>
        <xdr:cNvPr id="12" name="Текст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866900" y="542925"/>
          <a:ext cx="0" cy="1905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1991            </a:t>
          </a:r>
        </a:p>
      </xdr:txBody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9525</xdr:rowOff>
    </xdr:to>
    <xdr:sp macro="" textlink="">
      <xdr:nvSpPr>
        <xdr:cNvPr id="13" name="Текст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866900" y="542925"/>
          <a:ext cx="0" cy="9525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1990            </a:t>
          </a:r>
        </a:p>
      </xdr:txBody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9525</xdr:rowOff>
    </xdr:to>
    <xdr:sp macro="" textlink="">
      <xdr:nvSpPr>
        <xdr:cNvPr id="14" name="Текст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866900" y="542925"/>
          <a:ext cx="0" cy="9525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1995            </a:t>
          </a:r>
        </a:p>
      </xdr:txBody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9525</xdr:rowOff>
    </xdr:to>
    <xdr:sp macro="" textlink="">
      <xdr:nvSpPr>
        <xdr:cNvPr id="15" name="Текст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866900" y="542925"/>
          <a:ext cx="0" cy="9525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1996            </a:t>
          </a:r>
        </a:p>
      </xdr:txBody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19050</xdr:rowOff>
    </xdr:to>
    <xdr:sp macro="" textlink="">
      <xdr:nvSpPr>
        <xdr:cNvPr id="16" name="Текст 15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866900" y="542925"/>
          <a:ext cx="0" cy="1905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1994            </a:t>
          </a:r>
        </a:p>
      </xdr:txBody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Текст 16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866900" y="5429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1993            </a:t>
          </a:r>
        </a:p>
      </xdr:txBody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19050</xdr:rowOff>
    </xdr:to>
    <xdr:sp macro="" textlink="">
      <xdr:nvSpPr>
        <xdr:cNvPr id="18" name="Текст 17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866900" y="542925"/>
          <a:ext cx="0" cy="1905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1992            </a:t>
          </a:r>
        </a:p>
      </xdr:txBody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19050</xdr:rowOff>
    </xdr:to>
    <xdr:sp macro="" textlink="">
      <xdr:nvSpPr>
        <xdr:cNvPr id="19" name="Текст 18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866900" y="542925"/>
          <a:ext cx="0" cy="1905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1991            </a:t>
          </a:r>
        </a:p>
      </xdr:txBody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9525</xdr:rowOff>
    </xdr:to>
    <xdr:sp macro="" textlink="">
      <xdr:nvSpPr>
        <xdr:cNvPr id="20" name="Текст 1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866900" y="542925"/>
          <a:ext cx="0" cy="9525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1990            </a:t>
          </a:r>
        </a:p>
      </xdr:txBody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9525</xdr:rowOff>
    </xdr:to>
    <xdr:sp macro="" textlink="">
      <xdr:nvSpPr>
        <xdr:cNvPr id="21" name="Текст 2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866900" y="542925"/>
          <a:ext cx="0" cy="9525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1995            </a:t>
          </a:r>
        </a:p>
      </xdr:txBody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9525</xdr:rowOff>
    </xdr:to>
    <xdr:sp macro="" textlink="">
      <xdr:nvSpPr>
        <xdr:cNvPr id="22" name="Текст 2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866900" y="542925"/>
          <a:ext cx="0" cy="9525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1996            </a:t>
          </a:r>
        </a:p>
      </xdr:txBody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19050</xdr:rowOff>
    </xdr:to>
    <xdr:sp macro="" textlink="">
      <xdr:nvSpPr>
        <xdr:cNvPr id="23" name="Текст 2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866900" y="542925"/>
          <a:ext cx="0" cy="1905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1994            </a:t>
          </a:r>
        </a:p>
      </xdr:txBody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Текст 2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866900" y="5429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1993            </a:t>
          </a:r>
        </a:p>
      </xdr:txBody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19050</xdr:rowOff>
    </xdr:to>
    <xdr:sp macro="" textlink="">
      <xdr:nvSpPr>
        <xdr:cNvPr id="25" name="Текст 2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866900" y="542925"/>
          <a:ext cx="0" cy="1905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1992            </a:t>
          </a:r>
        </a:p>
      </xdr:txBody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19050</xdr:rowOff>
    </xdr:to>
    <xdr:sp macro="" textlink="">
      <xdr:nvSpPr>
        <xdr:cNvPr id="26" name="Текст 2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866900" y="542925"/>
          <a:ext cx="0" cy="1905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1991            </a:t>
          </a:r>
        </a:p>
      </xdr:txBody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9525</xdr:rowOff>
    </xdr:to>
    <xdr:sp macro="" textlink="">
      <xdr:nvSpPr>
        <xdr:cNvPr id="27" name="Текст 26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866900" y="542925"/>
          <a:ext cx="0" cy="9525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1990            </a:t>
          </a:r>
        </a:p>
      </xdr:txBody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9525</xdr:rowOff>
    </xdr:to>
    <xdr:sp macro="" textlink="">
      <xdr:nvSpPr>
        <xdr:cNvPr id="28" name="Текст 27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866900" y="542925"/>
          <a:ext cx="0" cy="9525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1995            </a:t>
          </a:r>
        </a:p>
      </xdr:txBody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9525</xdr:rowOff>
    </xdr:to>
    <xdr:sp macro="" textlink="">
      <xdr:nvSpPr>
        <xdr:cNvPr id="29" name="Текст 28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866900" y="542925"/>
          <a:ext cx="0" cy="9525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1996            </a:t>
          </a:r>
        </a:p>
      </xdr:txBody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19050</xdr:rowOff>
    </xdr:to>
    <xdr:sp macro="" textlink="">
      <xdr:nvSpPr>
        <xdr:cNvPr id="30" name="Текст 1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866900" y="542925"/>
          <a:ext cx="0" cy="1905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1994            </a:t>
          </a:r>
        </a:p>
      </xdr:txBody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19050</xdr:rowOff>
    </xdr:to>
    <xdr:sp macro="" textlink="">
      <xdr:nvSpPr>
        <xdr:cNvPr id="31" name="Текст 17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866900" y="542925"/>
          <a:ext cx="0" cy="1905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1992            </a:t>
          </a:r>
        </a:p>
      </xdr:txBody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19050</xdr:rowOff>
    </xdr:to>
    <xdr:sp macro="" textlink="">
      <xdr:nvSpPr>
        <xdr:cNvPr id="32" name="Текст 18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866900" y="542925"/>
          <a:ext cx="0" cy="1905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1991            </a:t>
          </a:r>
        </a:p>
      </xdr:txBody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9525</xdr:rowOff>
    </xdr:to>
    <xdr:sp macro="" textlink="">
      <xdr:nvSpPr>
        <xdr:cNvPr id="33" name="Текст 2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866900" y="542925"/>
          <a:ext cx="0" cy="9525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1995            </a:t>
          </a:r>
        </a:p>
      </xdr:txBody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9525</xdr:rowOff>
    </xdr:to>
    <xdr:sp macro="" textlink="">
      <xdr:nvSpPr>
        <xdr:cNvPr id="34" name="Текст 2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866900" y="542925"/>
          <a:ext cx="0" cy="9525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1996            </a:t>
          </a:r>
        </a:p>
      </xdr:txBody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19050</xdr:rowOff>
    </xdr:to>
    <xdr:sp macro="" textlink="">
      <xdr:nvSpPr>
        <xdr:cNvPr id="35" name="Текст 2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1866900" y="542925"/>
          <a:ext cx="0" cy="1905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1994            </a:t>
          </a:r>
        </a:p>
      </xdr:txBody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19050</xdr:rowOff>
    </xdr:to>
    <xdr:sp macro="" textlink="">
      <xdr:nvSpPr>
        <xdr:cNvPr id="36" name="Текст 24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1866900" y="542925"/>
          <a:ext cx="0" cy="1905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1992            </a:t>
          </a:r>
        </a:p>
      </xdr:txBody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19050</xdr:rowOff>
    </xdr:to>
    <xdr:sp macro="" textlink="">
      <xdr:nvSpPr>
        <xdr:cNvPr id="37" name="Текст 25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1866900" y="542925"/>
          <a:ext cx="0" cy="1905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1991            </a:t>
          </a:r>
        </a:p>
      </xdr:txBody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9525</xdr:rowOff>
    </xdr:to>
    <xdr:sp macro="" textlink="">
      <xdr:nvSpPr>
        <xdr:cNvPr id="38" name="Текст 27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1866900" y="542925"/>
          <a:ext cx="0" cy="9525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1995            </a:t>
          </a:r>
        </a:p>
      </xdr:txBody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9525</xdr:rowOff>
    </xdr:to>
    <xdr:sp macro="" textlink="">
      <xdr:nvSpPr>
        <xdr:cNvPr id="39" name="Текст 28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1866900" y="542925"/>
          <a:ext cx="0" cy="9525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1996            </a:t>
          </a:r>
        </a:p>
      </xdr:txBody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19050</xdr:rowOff>
    </xdr:to>
    <xdr:sp macro="" textlink="">
      <xdr:nvSpPr>
        <xdr:cNvPr id="40" name="Текст 17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1866900" y="542925"/>
          <a:ext cx="0" cy="1905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1992            </a:t>
          </a:r>
        </a:p>
      </xdr:txBody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9525</xdr:rowOff>
    </xdr:to>
    <xdr:sp macro="" textlink="">
      <xdr:nvSpPr>
        <xdr:cNvPr id="41" name="Текст 2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866900" y="542925"/>
          <a:ext cx="0" cy="9525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1995            </a:t>
          </a:r>
        </a:p>
      </xdr:txBody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9525</xdr:rowOff>
    </xdr:to>
    <xdr:sp macro="" textlink="">
      <xdr:nvSpPr>
        <xdr:cNvPr id="42" name="Текст 2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1866900" y="542925"/>
          <a:ext cx="0" cy="9525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1996            </a:t>
          </a:r>
        </a:p>
      </xdr:txBody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19050</xdr:rowOff>
    </xdr:to>
    <xdr:sp macro="" textlink="">
      <xdr:nvSpPr>
        <xdr:cNvPr id="43" name="Текст 24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1866900" y="542925"/>
          <a:ext cx="0" cy="1905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1992            </a:t>
          </a:r>
        </a:p>
      </xdr:txBody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9525</xdr:rowOff>
    </xdr:to>
    <xdr:sp macro="" textlink="">
      <xdr:nvSpPr>
        <xdr:cNvPr id="44" name="Текст 27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1866900" y="542925"/>
          <a:ext cx="0" cy="9525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1995            </a:t>
          </a:r>
        </a:p>
      </xdr:txBody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9525</xdr:rowOff>
    </xdr:to>
    <xdr:sp macro="" textlink="">
      <xdr:nvSpPr>
        <xdr:cNvPr id="45" name="Текст 28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1866900" y="542925"/>
          <a:ext cx="0" cy="9525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1996            </a:t>
          </a:r>
        </a:p>
      </xdr:txBody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0</xdr:colOff>
      <xdr:row>12</xdr:row>
      <xdr:rowOff>0</xdr:rowOff>
    </xdr:to>
    <xdr:sp macro="" textlink="">
      <xdr:nvSpPr>
        <xdr:cNvPr id="47" name="Текст 1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1866900" y="192405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1993            </a:t>
          </a:r>
        </a:p>
      </xdr:txBody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0</xdr:colOff>
      <xdr:row>12</xdr:row>
      <xdr:rowOff>19050</xdr:rowOff>
    </xdr:to>
    <xdr:sp macro="" textlink="">
      <xdr:nvSpPr>
        <xdr:cNvPr id="48" name="Текст 1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1866900" y="1924050"/>
          <a:ext cx="0" cy="1905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1992            </a:t>
          </a:r>
        </a:p>
      </xdr:txBody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0</xdr:colOff>
      <xdr:row>12</xdr:row>
      <xdr:rowOff>19050</xdr:rowOff>
    </xdr:to>
    <xdr:sp macro="" textlink="">
      <xdr:nvSpPr>
        <xdr:cNvPr id="49" name="Текст 1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1866900" y="1924050"/>
          <a:ext cx="0" cy="1905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1991            </a:t>
          </a:r>
        </a:p>
      </xdr:txBody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0</xdr:colOff>
      <xdr:row>12</xdr:row>
      <xdr:rowOff>9525</xdr:rowOff>
    </xdr:to>
    <xdr:sp macro="" textlink="">
      <xdr:nvSpPr>
        <xdr:cNvPr id="50" name="Текст 1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1866900" y="1924050"/>
          <a:ext cx="0" cy="9525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1990            </a:t>
          </a:r>
        </a:p>
      </xdr:txBody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0</xdr:colOff>
      <xdr:row>12</xdr:row>
      <xdr:rowOff>9525</xdr:rowOff>
    </xdr:to>
    <xdr:sp macro="" textlink="">
      <xdr:nvSpPr>
        <xdr:cNvPr id="51" name="Текст 2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1866900" y="1924050"/>
          <a:ext cx="0" cy="9525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1995            </a:t>
          </a:r>
        </a:p>
      </xdr:txBody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0</xdr:colOff>
      <xdr:row>12</xdr:row>
      <xdr:rowOff>9525</xdr:rowOff>
    </xdr:to>
    <xdr:sp macro="" textlink="">
      <xdr:nvSpPr>
        <xdr:cNvPr id="52" name="Текст 2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1866900" y="1924050"/>
          <a:ext cx="0" cy="9525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1996            </a:t>
          </a:r>
        </a:p>
      </xdr:txBody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0</xdr:colOff>
      <xdr:row>12</xdr:row>
      <xdr:rowOff>19050</xdr:rowOff>
    </xdr:to>
    <xdr:sp macro="" textlink="">
      <xdr:nvSpPr>
        <xdr:cNvPr id="53" name="Текст 2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1866900" y="1924050"/>
          <a:ext cx="0" cy="1905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1994            </a:t>
          </a:r>
        </a:p>
      </xdr:txBody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0</xdr:colOff>
      <xdr:row>12</xdr:row>
      <xdr:rowOff>0</xdr:rowOff>
    </xdr:to>
    <xdr:sp macro="" textlink="">
      <xdr:nvSpPr>
        <xdr:cNvPr id="54" name="Текст 2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1866900" y="192405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1993            </a:t>
          </a:r>
        </a:p>
      </xdr:txBody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0</xdr:colOff>
      <xdr:row>12</xdr:row>
      <xdr:rowOff>19050</xdr:rowOff>
    </xdr:to>
    <xdr:sp macro="" textlink="">
      <xdr:nvSpPr>
        <xdr:cNvPr id="55" name="Текст 2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1866900" y="1924050"/>
          <a:ext cx="0" cy="1905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1992            </a:t>
          </a:r>
        </a:p>
      </xdr:txBody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0</xdr:colOff>
      <xdr:row>12</xdr:row>
      <xdr:rowOff>19050</xdr:rowOff>
    </xdr:to>
    <xdr:sp macro="" textlink="">
      <xdr:nvSpPr>
        <xdr:cNvPr id="56" name="Текст 2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1866900" y="1924050"/>
          <a:ext cx="0" cy="1905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1991            </a:t>
          </a:r>
        </a:p>
      </xdr:txBody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0</xdr:colOff>
      <xdr:row>12</xdr:row>
      <xdr:rowOff>9525</xdr:rowOff>
    </xdr:to>
    <xdr:sp macro="" textlink="">
      <xdr:nvSpPr>
        <xdr:cNvPr id="57" name="Текст 2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1866900" y="1924050"/>
          <a:ext cx="0" cy="9525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1990            </a:t>
          </a:r>
        </a:p>
      </xdr:txBody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0</xdr:colOff>
      <xdr:row>12</xdr:row>
      <xdr:rowOff>9525</xdr:rowOff>
    </xdr:to>
    <xdr:sp macro="" textlink="">
      <xdr:nvSpPr>
        <xdr:cNvPr id="58" name="Текст 2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1866900" y="1924050"/>
          <a:ext cx="0" cy="9525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1995            </a:t>
          </a:r>
        </a:p>
      </xdr:txBody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0</xdr:colOff>
      <xdr:row>12</xdr:row>
      <xdr:rowOff>9525</xdr:rowOff>
    </xdr:to>
    <xdr:sp macro="" textlink="">
      <xdr:nvSpPr>
        <xdr:cNvPr id="59" name="Текст 2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1866900" y="1924050"/>
          <a:ext cx="0" cy="9525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1996            </a:t>
          </a:r>
        </a:p>
      </xdr:txBody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0</xdr:colOff>
      <xdr:row>12</xdr:row>
      <xdr:rowOff>19050</xdr:rowOff>
    </xdr:to>
    <xdr:sp macro="" textlink="">
      <xdr:nvSpPr>
        <xdr:cNvPr id="60" name="Текст 15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1866900" y="1924050"/>
          <a:ext cx="0" cy="1905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1994            </a:t>
          </a:r>
        </a:p>
      </xdr:txBody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0</xdr:colOff>
      <xdr:row>12</xdr:row>
      <xdr:rowOff>0</xdr:rowOff>
    </xdr:to>
    <xdr:sp macro="" textlink="">
      <xdr:nvSpPr>
        <xdr:cNvPr id="61" name="Текст 16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1866900" y="192405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1993            </a:t>
          </a:r>
        </a:p>
      </xdr:txBody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0</xdr:colOff>
      <xdr:row>12</xdr:row>
      <xdr:rowOff>19050</xdr:rowOff>
    </xdr:to>
    <xdr:sp macro="" textlink="">
      <xdr:nvSpPr>
        <xdr:cNvPr id="62" name="Текст 17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1866900" y="1924050"/>
          <a:ext cx="0" cy="1905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1992            </a:t>
          </a:r>
        </a:p>
      </xdr:txBody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0</xdr:colOff>
      <xdr:row>12</xdr:row>
      <xdr:rowOff>19050</xdr:rowOff>
    </xdr:to>
    <xdr:sp macro="" textlink="">
      <xdr:nvSpPr>
        <xdr:cNvPr id="63" name="Текст 18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1866900" y="1924050"/>
          <a:ext cx="0" cy="1905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1991            </a:t>
          </a:r>
        </a:p>
      </xdr:txBody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0</xdr:colOff>
      <xdr:row>12</xdr:row>
      <xdr:rowOff>9525</xdr:rowOff>
    </xdr:to>
    <xdr:sp macro="" textlink="">
      <xdr:nvSpPr>
        <xdr:cNvPr id="64" name="Текст 19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1866900" y="1924050"/>
          <a:ext cx="0" cy="9525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1990            </a:t>
          </a:r>
        </a:p>
      </xdr:txBody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0</xdr:colOff>
      <xdr:row>12</xdr:row>
      <xdr:rowOff>9525</xdr:rowOff>
    </xdr:to>
    <xdr:sp macro="" textlink="">
      <xdr:nvSpPr>
        <xdr:cNvPr id="65" name="Текст 20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1866900" y="1924050"/>
          <a:ext cx="0" cy="9525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1995            </a:t>
          </a:r>
        </a:p>
      </xdr:txBody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0</xdr:colOff>
      <xdr:row>12</xdr:row>
      <xdr:rowOff>9525</xdr:rowOff>
    </xdr:to>
    <xdr:sp macro="" textlink="">
      <xdr:nvSpPr>
        <xdr:cNvPr id="66" name="Текст 21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1866900" y="1924050"/>
          <a:ext cx="0" cy="9525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1996            </a:t>
          </a:r>
        </a:p>
      </xdr:txBody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0</xdr:colOff>
      <xdr:row>12</xdr:row>
      <xdr:rowOff>19050</xdr:rowOff>
    </xdr:to>
    <xdr:sp macro="" textlink="">
      <xdr:nvSpPr>
        <xdr:cNvPr id="67" name="Текст 22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1866900" y="1924050"/>
          <a:ext cx="0" cy="1905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1994            </a:t>
          </a:r>
        </a:p>
      </xdr:txBody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0</xdr:colOff>
      <xdr:row>12</xdr:row>
      <xdr:rowOff>0</xdr:rowOff>
    </xdr:to>
    <xdr:sp macro="" textlink="">
      <xdr:nvSpPr>
        <xdr:cNvPr id="68" name="Текст 23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1866900" y="192405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1993            </a:t>
          </a:r>
        </a:p>
      </xdr:txBody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0</xdr:colOff>
      <xdr:row>12</xdr:row>
      <xdr:rowOff>19050</xdr:rowOff>
    </xdr:to>
    <xdr:sp macro="" textlink="">
      <xdr:nvSpPr>
        <xdr:cNvPr id="69" name="Текст 24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1866900" y="1924050"/>
          <a:ext cx="0" cy="1905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1992            </a:t>
          </a:r>
        </a:p>
      </xdr:txBody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0</xdr:colOff>
      <xdr:row>12</xdr:row>
      <xdr:rowOff>19050</xdr:rowOff>
    </xdr:to>
    <xdr:sp macro="" textlink="">
      <xdr:nvSpPr>
        <xdr:cNvPr id="70" name="Текст 25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1866900" y="1924050"/>
          <a:ext cx="0" cy="1905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1991            </a:t>
          </a:r>
        </a:p>
      </xdr:txBody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0</xdr:colOff>
      <xdr:row>12</xdr:row>
      <xdr:rowOff>9525</xdr:rowOff>
    </xdr:to>
    <xdr:sp macro="" textlink="">
      <xdr:nvSpPr>
        <xdr:cNvPr id="71" name="Текст 26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1866900" y="1924050"/>
          <a:ext cx="0" cy="9525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1990            </a:t>
          </a:r>
        </a:p>
      </xdr:txBody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0</xdr:colOff>
      <xdr:row>12</xdr:row>
      <xdr:rowOff>9525</xdr:rowOff>
    </xdr:to>
    <xdr:sp macro="" textlink="">
      <xdr:nvSpPr>
        <xdr:cNvPr id="72" name="Текст 27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1866900" y="1924050"/>
          <a:ext cx="0" cy="9525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1995            </a:t>
          </a:r>
        </a:p>
      </xdr:txBody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0</xdr:colOff>
      <xdr:row>12</xdr:row>
      <xdr:rowOff>9525</xdr:rowOff>
    </xdr:to>
    <xdr:sp macro="" textlink="">
      <xdr:nvSpPr>
        <xdr:cNvPr id="73" name="Текст 28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1866900" y="1924050"/>
          <a:ext cx="0" cy="9525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1996            </a:t>
          </a:r>
        </a:p>
      </xdr:txBody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0</xdr:colOff>
      <xdr:row>12</xdr:row>
      <xdr:rowOff>19050</xdr:rowOff>
    </xdr:to>
    <xdr:sp macro="" textlink="">
      <xdr:nvSpPr>
        <xdr:cNvPr id="74" name="Текст 15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1866900" y="1924050"/>
          <a:ext cx="0" cy="1905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1994            </a:t>
          </a:r>
        </a:p>
      </xdr:txBody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0</xdr:colOff>
      <xdr:row>12</xdr:row>
      <xdr:rowOff>19050</xdr:rowOff>
    </xdr:to>
    <xdr:sp macro="" textlink="">
      <xdr:nvSpPr>
        <xdr:cNvPr id="75" name="Текст 17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1866900" y="1924050"/>
          <a:ext cx="0" cy="1905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1992            </a:t>
          </a:r>
        </a:p>
      </xdr:txBody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0</xdr:colOff>
      <xdr:row>12</xdr:row>
      <xdr:rowOff>19050</xdr:rowOff>
    </xdr:to>
    <xdr:sp macro="" textlink="">
      <xdr:nvSpPr>
        <xdr:cNvPr id="76" name="Текст 18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1866900" y="1924050"/>
          <a:ext cx="0" cy="1905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1991            </a:t>
          </a:r>
        </a:p>
      </xdr:txBody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0</xdr:colOff>
      <xdr:row>12</xdr:row>
      <xdr:rowOff>9525</xdr:rowOff>
    </xdr:to>
    <xdr:sp macro="" textlink="">
      <xdr:nvSpPr>
        <xdr:cNvPr id="77" name="Текст 20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1866900" y="1924050"/>
          <a:ext cx="0" cy="9525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1995            </a:t>
          </a:r>
        </a:p>
      </xdr:txBody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0</xdr:colOff>
      <xdr:row>12</xdr:row>
      <xdr:rowOff>9525</xdr:rowOff>
    </xdr:to>
    <xdr:sp macro="" textlink="">
      <xdr:nvSpPr>
        <xdr:cNvPr id="78" name="Текст 21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1866900" y="1924050"/>
          <a:ext cx="0" cy="9525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1996            </a:t>
          </a:r>
        </a:p>
      </xdr:txBody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0</xdr:colOff>
      <xdr:row>12</xdr:row>
      <xdr:rowOff>19050</xdr:rowOff>
    </xdr:to>
    <xdr:sp macro="" textlink="">
      <xdr:nvSpPr>
        <xdr:cNvPr id="79" name="Текст 22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1866900" y="1924050"/>
          <a:ext cx="0" cy="1905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1994            </a:t>
          </a:r>
        </a:p>
      </xdr:txBody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0</xdr:colOff>
      <xdr:row>12</xdr:row>
      <xdr:rowOff>19050</xdr:rowOff>
    </xdr:to>
    <xdr:sp macro="" textlink="">
      <xdr:nvSpPr>
        <xdr:cNvPr id="80" name="Текст 2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1866900" y="1924050"/>
          <a:ext cx="0" cy="1905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1992            </a:t>
          </a:r>
        </a:p>
      </xdr:txBody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0</xdr:colOff>
      <xdr:row>12</xdr:row>
      <xdr:rowOff>19050</xdr:rowOff>
    </xdr:to>
    <xdr:sp macro="" textlink="">
      <xdr:nvSpPr>
        <xdr:cNvPr id="81" name="Текст 2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1866900" y="1924050"/>
          <a:ext cx="0" cy="1905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1991            </a:t>
          </a:r>
        </a:p>
      </xdr:txBody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0</xdr:colOff>
      <xdr:row>12</xdr:row>
      <xdr:rowOff>9525</xdr:rowOff>
    </xdr:to>
    <xdr:sp macro="" textlink="">
      <xdr:nvSpPr>
        <xdr:cNvPr id="82" name="Текст 27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1866900" y="1924050"/>
          <a:ext cx="0" cy="9525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1995            </a:t>
          </a:r>
        </a:p>
      </xdr:txBody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0</xdr:colOff>
      <xdr:row>12</xdr:row>
      <xdr:rowOff>9525</xdr:rowOff>
    </xdr:to>
    <xdr:sp macro="" textlink="">
      <xdr:nvSpPr>
        <xdr:cNvPr id="83" name="Текст 28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1866900" y="1924050"/>
          <a:ext cx="0" cy="9525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1996            </a:t>
          </a:r>
        </a:p>
      </xdr:txBody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0</xdr:colOff>
      <xdr:row>12</xdr:row>
      <xdr:rowOff>19050</xdr:rowOff>
    </xdr:to>
    <xdr:sp macro="" textlink="">
      <xdr:nvSpPr>
        <xdr:cNvPr id="84" name="Текст 17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1866900" y="1924050"/>
          <a:ext cx="0" cy="1905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1992            </a:t>
          </a:r>
        </a:p>
      </xdr:txBody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0</xdr:colOff>
      <xdr:row>12</xdr:row>
      <xdr:rowOff>9525</xdr:rowOff>
    </xdr:to>
    <xdr:sp macro="" textlink="">
      <xdr:nvSpPr>
        <xdr:cNvPr id="85" name="Текст 20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1866900" y="1924050"/>
          <a:ext cx="0" cy="9525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1995            </a:t>
          </a:r>
        </a:p>
      </xdr:txBody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0</xdr:colOff>
      <xdr:row>12</xdr:row>
      <xdr:rowOff>9525</xdr:rowOff>
    </xdr:to>
    <xdr:sp macro="" textlink="">
      <xdr:nvSpPr>
        <xdr:cNvPr id="86" name="Текст 21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1866900" y="1924050"/>
          <a:ext cx="0" cy="9525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1996            </a:t>
          </a:r>
        </a:p>
      </xdr:txBody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0</xdr:colOff>
      <xdr:row>12</xdr:row>
      <xdr:rowOff>19050</xdr:rowOff>
    </xdr:to>
    <xdr:sp macro="" textlink="">
      <xdr:nvSpPr>
        <xdr:cNvPr id="87" name="Текст 24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1866900" y="1924050"/>
          <a:ext cx="0" cy="1905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1992            </a:t>
          </a:r>
        </a:p>
      </xdr:txBody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0</xdr:colOff>
      <xdr:row>12</xdr:row>
      <xdr:rowOff>9525</xdr:rowOff>
    </xdr:to>
    <xdr:sp macro="" textlink="">
      <xdr:nvSpPr>
        <xdr:cNvPr id="88" name="Текст 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1866900" y="1924050"/>
          <a:ext cx="0" cy="9525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1995            </a:t>
          </a:r>
        </a:p>
      </xdr:txBody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0</xdr:colOff>
      <xdr:row>12</xdr:row>
      <xdr:rowOff>9525</xdr:rowOff>
    </xdr:to>
    <xdr:sp macro="" textlink="">
      <xdr:nvSpPr>
        <xdr:cNvPr id="89" name="Текст 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1866900" y="1924050"/>
          <a:ext cx="0" cy="9525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Times New Roman Cyr"/>
            </a:rPr>
            <a:t>           1996            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5&#1083;&#1077;&#1090;&#1082;&#1072;%20&#1052;&#1057;&#1059;/5&#1083;&#1077;&#1090;&#1082;&#1072;%20&#1052;&#1057;&#1059;%202019-2023/5&#1083;&#1077;&#1090;&#1082;&#1072;%202019-2023/&#1054;&#1096;&#1089;&#1082;&#1072;&#1103;%20&#1086;&#1073;&#1083;%202019-2023/&#1076;&#1077;&#1084;&#1086;&#1075;&#1088;&#1072;&#1092;&#1080;&#1103;/&#1087;&#1103;&#1090;&#1080;&#1083;&#1077;&#1090;&#1082;&#1072;_&#1079;&#1072;%202023_&#1087;&#1088;&#1086;&#1074;&#1041;&#1080;&#1096;&#1082;&#1077;&#1082;%20&#1043;&#1091;&#1083;&#1100;&#1103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5&#1083;&#1077;&#1090;&#1082;&#1072;%20&#1052;&#1057;&#1059;/5&#1083;&#1077;&#1090;&#1082;&#1072;%20&#1052;&#1057;&#1059;%202019-2023/5&#1083;&#1077;&#1090;&#1082;&#1072;%202019-2023/&#1054;&#1096;&#1089;&#1082;&#1072;&#1103;%20&#1086;&#1073;&#1083;%202019-2023/&#1076;&#1077;&#1084;&#1086;&#1075;&#1088;&#1072;&#1092;&#1080;&#1103;/&#1076;&#1077;&#1084;&#1086;&#1075;&#1088;&#1072;&#1092;&#1080;&#1103;%20&#1076;&#1072;&#1103;&#108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од"/>
      <sheetName val="субъект "/>
      <sheetName val="ВРП и СНС"/>
      <sheetName val="пром1"/>
      <sheetName val="пром2"/>
      <sheetName val="пром3"/>
      <sheetName val="сх 1 "/>
      <sheetName val="строит "/>
      <sheetName val="Груз "/>
      <sheetName val="Пасс "/>
      <sheetName val="Связь "/>
      <sheetName val="Труд "/>
      <sheetName val="труд1 "/>
      <sheetName val="труд2 "/>
      <sheetName val="труд3 "/>
      <sheetName val="труд4 "/>
      <sheetName val="торг"/>
      <sheetName val="торг1"/>
      <sheetName val="услуги "/>
      <sheetName val="инд"/>
      <sheetName val="фин1"/>
      <sheetName val="фин2"/>
      <sheetName val="фин3"/>
      <sheetName val="фин4"/>
      <sheetName val="фин5"/>
      <sheetName val="инвест (2)"/>
      <sheetName val="внеш1 (2)"/>
      <sheetName val="внеш2 (2)"/>
      <sheetName val="внеш3 (2)"/>
      <sheetName val="здрав"/>
      <sheetName val="здрав1"/>
      <sheetName val="инвал.образ"/>
      <sheetName val="жилье "/>
      <sheetName val="жилье1 "/>
      <sheetName val="прест "/>
      <sheetName val="экол"/>
      <sheetName val="туризм"/>
      <sheetName val="уровень"/>
      <sheetName val="демогр1"/>
      <sheetName val="демогр2"/>
      <sheetName val="демогр3"/>
      <sheetName val="демогр4"/>
      <sheetName val="демогр5 "/>
      <sheetName val="демогр6"/>
      <sheetName val="демогр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>
        <row r="105">
          <cell r="CM105">
            <v>2776</v>
          </cell>
        </row>
        <row r="107">
          <cell r="CM107">
            <v>2131</v>
          </cell>
        </row>
        <row r="108">
          <cell r="CM108">
            <v>1</v>
          </cell>
        </row>
        <row r="110">
          <cell r="CM110">
            <v>8</v>
          </cell>
        </row>
        <row r="111">
          <cell r="CM111">
            <v>3</v>
          </cell>
        </row>
        <row r="113">
          <cell r="CM113">
            <v>596</v>
          </cell>
        </row>
        <row r="116">
          <cell r="CM116">
            <v>3</v>
          </cell>
        </row>
        <row r="118">
          <cell r="CM118">
            <v>278</v>
          </cell>
        </row>
        <row r="120">
          <cell r="CM120">
            <v>183</v>
          </cell>
        </row>
        <row r="121">
          <cell r="CM121">
            <v>4</v>
          </cell>
        </row>
        <row r="124">
          <cell r="CM124">
            <v>2</v>
          </cell>
        </row>
        <row r="127">
          <cell r="CM127">
            <v>3</v>
          </cell>
        </row>
      </sheetData>
      <sheetData sheetId="43">
        <row r="4">
          <cell r="F4">
            <v>73</v>
          </cell>
        </row>
      </sheetData>
      <sheetData sheetId="44">
        <row r="4">
          <cell r="F4">
            <v>78</v>
          </cell>
        </row>
        <row r="10">
          <cell r="F10">
            <v>121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од"/>
      <sheetName val="субъект "/>
      <sheetName val="ВРП и СНС"/>
      <sheetName val="пром1"/>
      <sheetName val="пром2"/>
      <sheetName val="пром3"/>
      <sheetName val="сх 1 "/>
      <sheetName val="строит "/>
      <sheetName val="Груз "/>
      <sheetName val="Пасс "/>
      <sheetName val="Связь "/>
      <sheetName val="Труд "/>
      <sheetName val="труд1 "/>
      <sheetName val="труд2 "/>
      <sheetName val="труд3 "/>
      <sheetName val="труд4 "/>
      <sheetName val="торг"/>
      <sheetName val="торг1"/>
      <sheetName val="услуги "/>
      <sheetName val="инд"/>
      <sheetName val="фин1"/>
      <sheetName val="фин2"/>
      <sheetName val="фин3"/>
      <sheetName val="фин4"/>
      <sheetName val="фин5"/>
      <sheetName val="инвест (2)"/>
      <sheetName val="внеш1 (2)"/>
      <sheetName val="внеш2 (2)"/>
      <sheetName val="внеш3 (2)"/>
      <sheetName val="здрав"/>
      <sheetName val="здрав1"/>
      <sheetName val="инвал.образ"/>
      <sheetName val="жилье "/>
      <sheetName val="жилье1 "/>
      <sheetName val="прест "/>
      <sheetName val="экол"/>
      <sheetName val="туризм"/>
      <sheetName val="уровень"/>
      <sheetName val="демогр1"/>
      <sheetName val="демогр2"/>
      <sheetName val="демогр3"/>
      <sheetName val="демогр4"/>
      <sheetName val="демогр5 "/>
      <sheetName val="демогр6"/>
      <sheetName val="демогр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66">
          <cell r="F66">
            <v>2776</v>
          </cell>
        </row>
        <row r="67">
          <cell r="F67">
            <v>149</v>
          </cell>
        </row>
        <row r="68">
          <cell r="F68">
            <v>149</v>
          </cell>
        </row>
        <row r="69">
          <cell r="F69">
            <v>317</v>
          </cell>
        </row>
        <row r="70">
          <cell r="F70">
            <v>317</v>
          </cell>
        </row>
        <row r="71">
          <cell r="F71">
            <v>244</v>
          </cell>
        </row>
        <row r="72">
          <cell r="F72">
            <v>244</v>
          </cell>
        </row>
        <row r="73">
          <cell r="F73">
            <v>1037</v>
          </cell>
        </row>
        <row r="74">
          <cell r="F74">
            <v>24</v>
          </cell>
        </row>
        <row r="75">
          <cell r="F75">
            <v>1013</v>
          </cell>
        </row>
        <row r="76">
          <cell r="F76">
            <v>452</v>
          </cell>
        </row>
        <row r="77">
          <cell r="F77">
            <v>13</v>
          </cell>
        </row>
        <row r="78">
          <cell r="F78">
            <v>439</v>
          </cell>
        </row>
        <row r="79">
          <cell r="F79">
            <v>564</v>
          </cell>
        </row>
        <row r="80">
          <cell r="F80">
            <v>52</v>
          </cell>
        </row>
        <row r="81">
          <cell r="F81">
            <v>512</v>
          </cell>
        </row>
        <row r="82">
          <cell r="F82">
            <v>13</v>
          </cell>
        </row>
        <row r="83">
          <cell r="F83">
            <v>13</v>
          </cell>
        </row>
        <row r="84">
          <cell r="F84">
            <v>274</v>
          </cell>
        </row>
        <row r="85">
          <cell r="F85">
            <v>28</v>
          </cell>
        </row>
        <row r="86">
          <cell r="F86">
            <v>28</v>
          </cell>
        </row>
        <row r="87">
          <cell r="F87">
            <v>16</v>
          </cell>
        </row>
        <row r="88">
          <cell r="F88">
            <v>16</v>
          </cell>
        </row>
        <row r="89">
          <cell r="F89">
            <v>31</v>
          </cell>
        </row>
        <row r="90">
          <cell r="F90">
            <v>31</v>
          </cell>
        </row>
        <row r="91">
          <cell r="F91">
            <v>82</v>
          </cell>
        </row>
        <row r="93">
          <cell r="F93">
            <v>82</v>
          </cell>
        </row>
        <row r="94">
          <cell r="F94">
            <v>43</v>
          </cell>
        </row>
        <row r="96">
          <cell r="F96">
            <v>43</v>
          </cell>
        </row>
      </sheetData>
      <sheetData sheetId="44">
        <row r="4">
          <cell r="F4">
            <v>74</v>
          </cell>
        </row>
        <row r="6">
          <cell r="F6">
            <v>74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rgb="FF0000FF"/>
  </sheetPr>
  <dimension ref="A1:CN49"/>
  <sheetViews>
    <sheetView tabSelected="1" view="pageBreakPreview" zoomScaleNormal="100" zoomScaleSheetLayoutView="100" workbookViewId="0">
      <selection activeCell="G11" sqref="G11"/>
    </sheetView>
  </sheetViews>
  <sheetFormatPr defaultColWidth="10.6640625" defaultRowHeight="12"/>
  <cols>
    <col min="1" max="1" width="40.6640625" style="8" customWidth="1"/>
    <col min="2" max="2" width="11" style="8" customWidth="1"/>
    <col min="3" max="6" width="11.83203125" style="2" customWidth="1"/>
    <col min="7" max="7" width="10.6640625" style="2" customWidth="1"/>
    <col min="8" max="92" width="10.6640625" style="2" hidden="1" customWidth="1"/>
    <col min="93" max="16384" width="10.6640625" style="2"/>
  </cols>
  <sheetData>
    <row r="1" spans="1:7" s="1" customFormat="1" ht="21" customHeight="1">
      <c r="A1" s="1840" t="s">
        <v>0</v>
      </c>
      <c r="B1" s="1840"/>
      <c r="C1" s="1840"/>
      <c r="D1" s="1840"/>
      <c r="E1" s="1840"/>
      <c r="F1" s="1840"/>
    </row>
    <row r="2" spans="1:7" s="1" customFormat="1" ht="18" customHeight="1">
      <c r="A2" s="1840" t="s">
        <v>1</v>
      </c>
      <c r="B2" s="1840"/>
      <c r="C2" s="1840"/>
      <c r="D2" s="1840"/>
      <c r="E2" s="1840"/>
      <c r="F2" s="1840"/>
    </row>
    <row r="3" spans="1:7" s="1" customFormat="1" ht="18" customHeight="1">
      <c r="A3" s="1841" t="s">
        <v>2</v>
      </c>
      <c r="B3" s="1841"/>
      <c r="C3" s="1841"/>
      <c r="D3" s="1841"/>
      <c r="E3" s="1841"/>
      <c r="F3" s="1841"/>
      <c r="G3" s="259"/>
    </row>
    <row r="4" spans="1:7" s="1" customFormat="1" ht="15" customHeight="1">
      <c r="A4" s="994"/>
      <c r="B4" s="159"/>
      <c r="C4" s="159">
        <v>2020</v>
      </c>
      <c r="D4" s="159">
        <v>2021</v>
      </c>
      <c r="E4" s="159">
        <v>2022</v>
      </c>
      <c r="F4" s="159">
        <v>2023</v>
      </c>
      <c r="G4" s="1648">
        <v>2024</v>
      </c>
    </row>
    <row r="5" spans="1:7" s="1" customFormat="1" ht="15" customHeight="1">
      <c r="A5" s="65" t="s">
        <v>3</v>
      </c>
      <c r="B5" s="73"/>
      <c r="C5" s="73">
        <v>7</v>
      </c>
      <c r="D5" s="73">
        <v>7</v>
      </c>
      <c r="E5" s="73">
        <v>7</v>
      </c>
      <c r="F5" s="73">
        <v>7</v>
      </c>
      <c r="G5" s="73">
        <v>7</v>
      </c>
    </row>
    <row r="6" spans="1:7" s="1" customFormat="1" ht="15" customHeight="1">
      <c r="A6" s="65" t="s">
        <v>4</v>
      </c>
      <c r="B6" s="73"/>
      <c r="C6" s="73">
        <v>3</v>
      </c>
      <c r="D6" s="73">
        <v>3</v>
      </c>
      <c r="E6" s="73">
        <v>3</v>
      </c>
      <c r="F6" s="73">
        <v>3</v>
      </c>
      <c r="G6" s="73">
        <v>3</v>
      </c>
    </row>
    <row r="7" spans="1:7" s="1" customFormat="1" ht="15" customHeight="1">
      <c r="A7" s="65" t="s">
        <v>455</v>
      </c>
      <c r="B7" s="73"/>
      <c r="C7" s="73">
        <v>88</v>
      </c>
      <c r="D7" s="73">
        <v>88</v>
      </c>
      <c r="E7" s="73">
        <v>88</v>
      </c>
      <c r="F7" s="73">
        <v>88</v>
      </c>
      <c r="G7" s="1">
        <v>58</v>
      </c>
    </row>
    <row r="8" spans="1:7" s="1" customFormat="1" ht="15" customHeight="1">
      <c r="A8" s="337" t="s">
        <v>5</v>
      </c>
      <c r="B8" s="160"/>
      <c r="C8" s="160">
        <v>526</v>
      </c>
      <c r="D8" s="160">
        <v>526</v>
      </c>
      <c r="E8" s="259">
        <v>530</v>
      </c>
      <c r="F8" s="1215">
        <v>536</v>
      </c>
      <c r="G8" s="259">
        <v>504</v>
      </c>
    </row>
    <row r="9" spans="1:7" s="1" customFormat="1" ht="18" customHeight="1">
      <c r="A9" s="107"/>
      <c r="B9" s="107"/>
      <c r="C9" s="108"/>
      <c r="D9" s="108"/>
      <c r="E9" s="108"/>
      <c r="F9" s="108"/>
    </row>
    <row r="10" spans="1:7" customFormat="1" ht="24.75" customHeight="1">
      <c r="A10" s="109"/>
      <c r="B10" s="109"/>
    </row>
    <row r="11" spans="1:7" ht="18" customHeight="1">
      <c r="A11" s="1842" t="s">
        <v>6</v>
      </c>
      <c r="B11" s="1842"/>
      <c r="C11" s="1842"/>
      <c r="D11" s="1842"/>
      <c r="E11" s="1842"/>
      <c r="F11" s="1842"/>
    </row>
    <row r="12" spans="1:7" ht="18" customHeight="1">
      <c r="A12" s="1842" t="s">
        <v>1</v>
      </c>
      <c r="B12" s="1842"/>
      <c r="C12" s="1842"/>
      <c r="D12" s="1842"/>
      <c r="E12" s="1842"/>
      <c r="F12" s="1842"/>
      <c r="G12" s="1649"/>
    </row>
    <row r="13" spans="1:7" s="3" customFormat="1" ht="28.5" customHeight="1">
      <c r="A13" s="995"/>
      <c r="B13" s="996" t="s">
        <v>34</v>
      </c>
      <c r="C13" s="159">
        <v>2020</v>
      </c>
      <c r="D13" s="159">
        <v>2021</v>
      </c>
      <c r="E13" s="159">
        <v>2022</v>
      </c>
      <c r="F13" s="159">
        <v>2023</v>
      </c>
      <c r="G13" s="1650">
        <v>2024</v>
      </c>
    </row>
    <row r="14" spans="1:7" s="3" customFormat="1" ht="17.100000000000001" customHeight="1">
      <c r="A14" s="997"/>
      <c r="B14" s="998"/>
      <c r="C14" s="4"/>
      <c r="D14" s="4"/>
      <c r="E14" s="4"/>
      <c r="F14" s="4"/>
    </row>
    <row r="15" spans="1:7" ht="17.100000000000001" customHeight="1">
      <c r="A15" s="999" t="s">
        <v>7</v>
      </c>
      <c r="B15" s="1000"/>
      <c r="C15" s="1001"/>
      <c r="D15" s="1001"/>
      <c r="E15" s="1001"/>
      <c r="F15" s="1001"/>
    </row>
    <row r="16" spans="1:7" s="5" customFormat="1" ht="17.100000000000001" customHeight="1">
      <c r="A16" s="1011" t="s">
        <v>1388</v>
      </c>
      <c r="B16" s="1000" t="s">
        <v>22</v>
      </c>
      <c r="C16" s="1002">
        <v>9457.7999999999993</v>
      </c>
      <c r="D16" s="1003">
        <v>13516.8</v>
      </c>
      <c r="E16" s="772">
        <v>14596.6</v>
      </c>
      <c r="F16" s="772">
        <v>17317.599999999999</v>
      </c>
      <c r="G16" s="1823">
        <v>18474.2</v>
      </c>
    </row>
    <row r="17" spans="1:7" s="5" customFormat="1" ht="17.100000000000001" customHeight="1">
      <c r="A17" s="999" t="s">
        <v>8</v>
      </c>
      <c r="B17" s="1000"/>
      <c r="C17" s="1002"/>
      <c r="D17" s="1002"/>
      <c r="E17" s="1004"/>
      <c r="F17" s="1004"/>
    </row>
    <row r="18" spans="1:7" s="5" customFormat="1" ht="17.100000000000001" customHeight="1">
      <c r="A18" s="999" t="s">
        <v>1381</v>
      </c>
      <c r="B18" s="1000"/>
      <c r="C18" s="1002"/>
      <c r="D18" s="1002"/>
      <c r="E18" s="1004"/>
      <c r="F18" s="1004"/>
    </row>
    <row r="19" spans="1:7" s="5" customFormat="1" ht="17.100000000000001" customHeight="1">
      <c r="A19" s="999" t="s">
        <v>1382</v>
      </c>
      <c r="B19" s="1000"/>
      <c r="C19" s="1002"/>
      <c r="D19" s="1002"/>
      <c r="E19" s="1004"/>
      <c r="F19" s="1004"/>
    </row>
    <row r="20" spans="1:7" s="5" customFormat="1" ht="17.100000000000001" customHeight="1">
      <c r="A20" s="999" t="s">
        <v>24</v>
      </c>
      <c r="B20" s="1012" t="s">
        <v>23</v>
      </c>
      <c r="C20" s="98">
        <v>535.1</v>
      </c>
      <c r="D20" s="834">
        <v>875.2</v>
      </c>
      <c r="E20" s="808">
        <v>977</v>
      </c>
      <c r="F20" s="808">
        <v>1001.6</v>
      </c>
      <c r="G20" s="774">
        <v>783.7</v>
      </c>
    </row>
    <row r="21" spans="1:7" s="5" customFormat="1" ht="17.100000000000001" customHeight="1">
      <c r="A21" s="999" t="s">
        <v>30</v>
      </c>
      <c r="B21" s="1000" t="s">
        <v>25</v>
      </c>
      <c r="C21" s="98">
        <v>4706.1000000000004</v>
      </c>
      <c r="D21" s="834">
        <v>5061.6000000000004</v>
      </c>
      <c r="E21" s="98">
        <v>4476.2</v>
      </c>
      <c r="F21" s="98">
        <v>4945.7</v>
      </c>
      <c r="G21" s="1833">
        <v>5963.8</v>
      </c>
    </row>
    <row r="22" spans="1:7" s="5" customFormat="1" ht="17.100000000000001" customHeight="1">
      <c r="A22" s="999" t="s">
        <v>29</v>
      </c>
      <c r="B22" s="1000" t="s">
        <v>25</v>
      </c>
      <c r="C22" s="1002">
        <v>508.7</v>
      </c>
      <c r="D22" s="1002">
        <v>402.4</v>
      </c>
      <c r="E22" s="98">
        <v>366.4</v>
      </c>
      <c r="F22" s="98">
        <v>404.1</v>
      </c>
      <c r="G22" s="774">
        <v>530</v>
      </c>
    </row>
    <row r="23" spans="1:7" s="5" customFormat="1" ht="17.100000000000001" customHeight="1">
      <c r="A23" s="999" t="s">
        <v>28</v>
      </c>
      <c r="B23" s="1000" t="s">
        <v>25</v>
      </c>
      <c r="C23" s="1005" t="s">
        <v>60</v>
      </c>
      <c r="D23" s="1005">
        <v>107</v>
      </c>
      <c r="E23" s="98">
        <v>96.6</v>
      </c>
      <c r="F23" s="98">
        <v>33</v>
      </c>
      <c r="G23" s="774">
        <v>71.5</v>
      </c>
    </row>
    <row r="24" spans="1:7" s="5" customFormat="1" ht="17.100000000000001" customHeight="1">
      <c r="A24" s="1011" t="s">
        <v>1453</v>
      </c>
      <c r="B24" s="1000" t="s">
        <v>25</v>
      </c>
      <c r="C24" s="1002">
        <v>8368.9</v>
      </c>
      <c r="D24" s="1002">
        <v>8258.9</v>
      </c>
      <c r="E24" s="98">
        <v>9730.2999999999993</v>
      </c>
      <c r="F24" s="98">
        <v>9058.4</v>
      </c>
      <c r="G24" s="1833">
        <v>7739.3</v>
      </c>
    </row>
    <row r="25" spans="1:7" s="5" customFormat="1" ht="17.100000000000001" customHeight="1">
      <c r="A25" s="999" t="s">
        <v>27</v>
      </c>
      <c r="B25" s="1000" t="s">
        <v>26</v>
      </c>
      <c r="C25" s="1002">
        <v>25</v>
      </c>
      <c r="D25" s="1002">
        <v>17.8</v>
      </c>
      <c r="E25" s="98">
        <v>20.5</v>
      </c>
      <c r="F25" s="98">
        <v>22.3</v>
      </c>
      <c r="G25" s="774">
        <v>21.4</v>
      </c>
    </row>
    <row r="26" spans="1:7" s="6" customFormat="1" ht="17.100000000000001" customHeight="1">
      <c r="A26" s="1006" t="s">
        <v>87</v>
      </c>
      <c r="B26" s="1007"/>
      <c r="C26" s="1002"/>
      <c r="D26" s="1002"/>
    </row>
    <row r="27" spans="1:7" s="6" customFormat="1" ht="17.100000000000001" customHeight="1">
      <c r="A27" s="1006" t="s">
        <v>1387</v>
      </c>
      <c r="B27" s="1007"/>
      <c r="C27" s="1002"/>
      <c r="D27" s="1002"/>
    </row>
    <row r="28" spans="1:7" s="7" customFormat="1" ht="17.100000000000001" customHeight="1">
      <c r="A28" s="7" t="s">
        <v>9</v>
      </c>
      <c r="B28" s="1008" t="s">
        <v>25</v>
      </c>
      <c r="C28" s="1009">
        <v>308769.59999999998</v>
      </c>
      <c r="D28" s="1009">
        <v>306939.8</v>
      </c>
      <c r="E28" s="7">
        <v>327810</v>
      </c>
      <c r="F28" s="7">
        <v>333370.3</v>
      </c>
      <c r="G28" s="7">
        <v>357785.2</v>
      </c>
    </row>
    <row r="29" spans="1:7" s="7" customFormat="1" ht="17.100000000000001" customHeight="1">
      <c r="A29" s="7" t="s">
        <v>10</v>
      </c>
      <c r="B29" s="1008" t="s">
        <v>25</v>
      </c>
      <c r="C29" s="1009">
        <v>204947.3</v>
      </c>
      <c r="D29" s="1009">
        <v>207365.6</v>
      </c>
      <c r="E29" s="7">
        <v>206648</v>
      </c>
      <c r="F29" s="7">
        <v>211356.5</v>
      </c>
      <c r="G29" s="7">
        <v>219944.3</v>
      </c>
    </row>
    <row r="30" spans="1:7" s="7" customFormat="1" ht="17.100000000000001" customHeight="1">
      <c r="A30" s="7" t="s">
        <v>11</v>
      </c>
      <c r="B30" s="1008" t="s">
        <v>25</v>
      </c>
      <c r="C30" s="1009">
        <v>173538.5</v>
      </c>
      <c r="D30" s="1009">
        <v>179111.8</v>
      </c>
      <c r="E30" s="186">
        <v>186387</v>
      </c>
      <c r="F30" s="186">
        <v>198183.7</v>
      </c>
      <c r="G30" s="7">
        <v>189107.4</v>
      </c>
    </row>
    <row r="31" spans="1:7" s="7" customFormat="1" ht="17.100000000000001" customHeight="1">
      <c r="A31" s="7" t="s">
        <v>12</v>
      </c>
      <c r="B31" s="1008" t="s">
        <v>25</v>
      </c>
      <c r="C31" s="1009">
        <v>86155.5</v>
      </c>
      <c r="D31" s="1009">
        <v>87256.6</v>
      </c>
      <c r="E31" s="7">
        <v>88448.2</v>
      </c>
      <c r="F31" s="7">
        <v>90043</v>
      </c>
      <c r="G31" s="7">
        <v>90144.3</v>
      </c>
    </row>
    <row r="32" spans="1:7" s="7" customFormat="1" ht="17.100000000000001" customHeight="1">
      <c r="A32" s="7" t="s">
        <v>13</v>
      </c>
      <c r="B32" s="1008" t="s">
        <v>25</v>
      </c>
      <c r="C32" s="1009">
        <v>46853</v>
      </c>
      <c r="D32" s="1009">
        <v>47342</v>
      </c>
      <c r="E32" s="7">
        <v>50070.8</v>
      </c>
      <c r="F32" s="7">
        <v>48781.9</v>
      </c>
      <c r="G32" s="7">
        <v>49456.4</v>
      </c>
    </row>
    <row r="33" spans="1:7" s="7" customFormat="1" ht="17.100000000000001" customHeight="1">
      <c r="A33" s="7" t="s">
        <v>14</v>
      </c>
      <c r="B33" s="1008" t="s">
        <v>25</v>
      </c>
      <c r="C33" s="1009">
        <v>328068</v>
      </c>
      <c r="D33" s="1009">
        <v>335023.5</v>
      </c>
      <c r="E33" s="184">
        <v>340341.6</v>
      </c>
      <c r="F33" s="184">
        <v>339592.9</v>
      </c>
      <c r="G33" s="7">
        <v>76470.5</v>
      </c>
    </row>
    <row r="34" spans="1:7" s="7" customFormat="1" ht="17.100000000000001" customHeight="1">
      <c r="A34" s="7" t="s">
        <v>15</v>
      </c>
      <c r="B34" s="1008" t="s">
        <v>25</v>
      </c>
      <c r="C34" s="1009">
        <v>2307</v>
      </c>
      <c r="D34" s="1009">
        <v>2276.6</v>
      </c>
      <c r="E34" s="7">
        <v>2263.6</v>
      </c>
      <c r="F34" s="7">
        <v>2363.1</v>
      </c>
      <c r="G34" s="7">
        <v>2262.5</v>
      </c>
    </row>
    <row r="35" spans="1:7" s="7" customFormat="1" ht="17.100000000000001" customHeight="1">
      <c r="A35" s="7" t="s">
        <v>32</v>
      </c>
      <c r="B35" s="1008" t="s">
        <v>31</v>
      </c>
      <c r="C35" s="1009">
        <v>61683.1</v>
      </c>
      <c r="D35" s="1009">
        <v>64196.9</v>
      </c>
      <c r="E35" s="7">
        <v>65462.3</v>
      </c>
      <c r="F35" s="7">
        <v>66670.8</v>
      </c>
      <c r="G35" s="7">
        <v>76470.5</v>
      </c>
    </row>
    <row r="36" spans="1:7" ht="17.100000000000001" customHeight="1">
      <c r="A36" s="999" t="s">
        <v>16</v>
      </c>
      <c r="B36" s="1000"/>
      <c r="C36" s="1002"/>
      <c r="D36" s="1002"/>
      <c r="E36" s="1001"/>
      <c r="F36" s="1001"/>
    </row>
    <row r="37" spans="1:7" ht="17.100000000000001" customHeight="1">
      <c r="A37" s="999" t="s">
        <v>1383</v>
      </c>
      <c r="B37" s="1000" t="s">
        <v>22</v>
      </c>
      <c r="C37" s="1002">
        <v>5088.1000000000004</v>
      </c>
      <c r="D37" s="1002">
        <v>5481.1</v>
      </c>
      <c r="E37" s="1010">
        <v>11810</v>
      </c>
      <c r="F37" s="1010">
        <v>12863.7</v>
      </c>
      <c r="G37" s="2">
        <v>23593.5</v>
      </c>
    </row>
    <row r="38" spans="1:7" ht="17.100000000000001" customHeight="1">
      <c r="A38" s="999" t="s">
        <v>17</v>
      </c>
      <c r="B38" s="1000"/>
      <c r="C38" s="1002"/>
      <c r="D38" s="1002"/>
      <c r="E38" s="1001"/>
      <c r="F38" s="1001"/>
    </row>
    <row r="39" spans="1:7" ht="17.100000000000001" customHeight="1">
      <c r="A39" s="999" t="s">
        <v>1384</v>
      </c>
      <c r="B39" s="1000" t="s">
        <v>26</v>
      </c>
      <c r="C39" s="1002">
        <v>2424.1999999999998</v>
      </c>
      <c r="D39" s="1002">
        <v>2580.4</v>
      </c>
      <c r="E39" s="254">
        <v>2680.1</v>
      </c>
      <c r="F39" s="254">
        <v>2756.8</v>
      </c>
      <c r="G39" s="2">
        <v>2930.7</v>
      </c>
    </row>
    <row r="40" spans="1:7" ht="17.100000000000001" customHeight="1">
      <c r="A40" s="6" t="s">
        <v>1417</v>
      </c>
      <c r="B40" s="1007" t="s">
        <v>22</v>
      </c>
      <c r="C40" s="1002">
        <v>37473.1</v>
      </c>
      <c r="D40" s="1002">
        <v>48279.8</v>
      </c>
      <c r="E40" s="1002">
        <v>61984.7</v>
      </c>
      <c r="F40" s="1002">
        <v>76071</v>
      </c>
      <c r="G40" s="2">
        <v>90039.6</v>
      </c>
    </row>
    <row r="41" spans="1:7" ht="17.100000000000001" customHeight="1">
      <c r="A41" s="1006" t="s">
        <v>1385</v>
      </c>
      <c r="B41" s="1007" t="s">
        <v>22</v>
      </c>
      <c r="C41" s="1002">
        <v>961.9</v>
      </c>
      <c r="D41" s="1002">
        <v>1196.5</v>
      </c>
      <c r="E41" s="577">
        <v>1435.6</v>
      </c>
      <c r="F41" s="577">
        <v>1699.2</v>
      </c>
      <c r="G41" s="1824">
        <v>2087.4</v>
      </c>
    </row>
    <row r="42" spans="1:7" ht="17.100000000000001" customHeight="1">
      <c r="A42" s="999" t="s">
        <v>18</v>
      </c>
      <c r="B42" s="1000"/>
      <c r="C42" s="1002"/>
      <c r="D42" s="1002"/>
      <c r="E42" s="1001"/>
      <c r="F42" s="1001"/>
    </row>
    <row r="43" spans="1:7" ht="17.100000000000001" customHeight="1">
      <c r="A43" s="999" t="s">
        <v>1386</v>
      </c>
      <c r="B43" s="1000" t="s">
        <v>22</v>
      </c>
      <c r="C43" s="1002">
        <v>32093.4</v>
      </c>
      <c r="D43" s="1002">
        <v>43095.9</v>
      </c>
      <c r="E43" s="1001">
        <v>52975.5</v>
      </c>
      <c r="F43" s="1001">
        <v>65192.9</v>
      </c>
      <c r="G43" s="1824">
        <v>78609.2</v>
      </c>
    </row>
    <row r="44" spans="1:7" ht="17.100000000000001" customHeight="1">
      <c r="A44" s="999" t="s">
        <v>19</v>
      </c>
      <c r="B44" s="1000"/>
      <c r="C44" s="1002"/>
      <c r="D44" s="1002"/>
      <c r="E44" s="1001"/>
      <c r="F44" s="1001"/>
    </row>
    <row r="45" spans="1:7" ht="17.100000000000001" customHeight="1">
      <c r="A45" s="1006" t="s">
        <v>1389</v>
      </c>
      <c r="B45" s="1007" t="s">
        <v>22</v>
      </c>
      <c r="C45" s="1002">
        <v>17308.3</v>
      </c>
      <c r="D45" s="1002">
        <v>15220.2</v>
      </c>
      <c r="E45" s="1002">
        <v>17206.099999999999</v>
      </c>
      <c r="F45" s="1002">
        <v>22426.9</v>
      </c>
      <c r="G45" s="1824">
        <v>32995.300000000003</v>
      </c>
    </row>
    <row r="46" spans="1:7" ht="17.100000000000001" customHeight="1">
      <c r="A46" s="1006" t="s">
        <v>1390</v>
      </c>
      <c r="B46" s="1007" t="s">
        <v>456</v>
      </c>
      <c r="C46" s="1002">
        <v>2307</v>
      </c>
      <c r="D46" s="1002">
        <v>2499</v>
      </c>
      <c r="E46" s="1002">
        <v>2686</v>
      </c>
      <c r="F46" s="1002">
        <v>2866</v>
      </c>
      <c r="G46" s="2">
        <v>2662</v>
      </c>
    </row>
    <row r="47" spans="1:7" ht="27" customHeight="1">
      <c r="A47" s="1074" t="s">
        <v>1391</v>
      </c>
      <c r="B47" s="1075" t="s">
        <v>33</v>
      </c>
      <c r="C47" s="1076">
        <v>1391649</v>
      </c>
      <c r="D47" s="1076">
        <v>1435476</v>
      </c>
      <c r="E47" s="1076">
        <v>1460425</v>
      </c>
      <c r="F47" s="1076">
        <v>1490054</v>
      </c>
      <c r="G47" s="1836">
        <v>1416714</v>
      </c>
    </row>
    <row r="48" spans="1:7" ht="13.5" customHeight="1">
      <c r="A48" s="655" t="s">
        <v>20</v>
      </c>
      <c r="B48" s="655"/>
      <c r="C48" s="6"/>
      <c r="D48" s="6"/>
      <c r="E48" s="6"/>
      <c r="F48" s="6"/>
    </row>
    <row r="49" spans="1:6" ht="22.5" customHeight="1">
      <c r="A49" s="1838"/>
      <c r="B49" s="1838"/>
      <c r="C49" s="1839"/>
      <c r="D49" s="1839"/>
      <c r="E49" s="1839"/>
      <c r="F49" s="1839"/>
    </row>
  </sheetData>
  <mergeCells count="6">
    <mergeCell ref="A49:F49"/>
    <mergeCell ref="A1:F1"/>
    <mergeCell ref="A2:F2"/>
    <mergeCell ref="A3:F3"/>
    <mergeCell ref="A11:F11"/>
    <mergeCell ref="A12:F12"/>
  </mergeCells>
  <pageMargins left="0.70866141732283472" right="0.70866141732283472" top="0.74803149606299213" bottom="0.74803149606299213" header="0.31496062992125984" footer="0.31496062992125984"/>
  <pageSetup paperSize="9" scale="87" firstPageNumber="19" fitToHeight="0" orientation="portrait" useFirstPageNumber="1" verticalDpi="144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00FF"/>
  </sheetPr>
  <dimension ref="A1:F76"/>
  <sheetViews>
    <sheetView view="pageBreakPreview" zoomScale="115" zoomScaleNormal="100" zoomScaleSheetLayoutView="115" workbookViewId="0">
      <selection activeCell="F79" sqref="F79"/>
    </sheetView>
  </sheetViews>
  <sheetFormatPr defaultRowHeight="12.75"/>
  <cols>
    <col min="1" max="1" width="41" customWidth="1"/>
    <col min="2" max="6" width="11.83203125" customWidth="1"/>
  </cols>
  <sheetData>
    <row r="1" spans="1:6" ht="21.75" customHeight="1">
      <c r="A1" s="1843" t="s">
        <v>1125</v>
      </c>
      <c r="B1" s="1843"/>
      <c r="C1" s="1843"/>
      <c r="D1" s="1843"/>
      <c r="E1" s="1843"/>
    </row>
    <row r="2" spans="1:6" ht="15.75" customHeight="1">
      <c r="A2" s="1844" t="s">
        <v>1557</v>
      </c>
      <c r="B2" s="1844"/>
      <c r="C2" s="1844"/>
      <c r="D2" s="1844"/>
      <c r="E2" s="1844"/>
    </row>
    <row r="3" spans="1:6" ht="23.25" customHeight="1">
      <c r="A3" s="1844"/>
      <c r="B3" s="1844"/>
      <c r="C3" s="1844"/>
      <c r="D3" s="1844"/>
      <c r="E3" s="1844"/>
    </row>
    <row r="4" spans="1:6">
      <c r="A4" s="1849" t="s">
        <v>915</v>
      </c>
      <c r="B4" s="1849"/>
      <c r="C4" s="1849"/>
      <c r="D4" s="1849"/>
      <c r="E4" s="315"/>
      <c r="F4" s="369"/>
    </row>
    <row r="5" spans="1:6" ht="15.95" customHeight="1">
      <c r="A5" s="674"/>
      <c r="B5" s="321">
        <v>2020</v>
      </c>
      <c r="C5" s="321">
        <v>2021</v>
      </c>
      <c r="D5" s="321">
        <v>2022</v>
      </c>
      <c r="E5" s="321">
        <v>2023</v>
      </c>
      <c r="F5" s="1651">
        <v>2024</v>
      </c>
    </row>
    <row r="6" spans="1:6" ht="15.95" customHeight="1">
      <c r="A6" s="675" t="s">
        <v>916</v>
      </c>
      <c r="B6" s="676">
        <v>3707</v>
      </c>
      <c r="C6" s="676">
        <v>3925</v>
      </c>
      <c r="D6" s="676">
        <v>3987</v>
      </c>
      <c r="E6" s="1715">
        <v>4084</v>
      </c>
      <c r="F6" s="317">
        <v>4209</v>
      </c>
    </row>
    <row r="7" spans="1:6" ht="26.25" customHeight="1">
      <c r="A7" s="677" t="s">
        <v>917</v>
      </c>
      <c r="B7" s="678">
        <v>258</v>
      </c>
      <c r="C7" s="678">
        <v>274</v>
      </c>
      <c r="D7" s="678">
        <v>304</v>
      </c>
      <c r="E7" s="678">
        <v>305</v>
      </c>
      <c r="F7" s="678">
        <v>328</v>
      </c>
    </row>
    <row r="8" spans="1:6" ht="15.95" customHeight="1">
      <c r="A8" s="677" t="s">
        <v>39</v>
      </c>
      <c r="B8" s="678">
        <v>47</v>
      </c>
      <c r="C8" s="678">
        <v>66</v>
      </c>
      <c r="D8" s="678">
        <v>65</v>
      </c>
      <c r="E8" s="678">
        <v>90</v>
      </c>
      <c r="F8" s="678">
        <v>92</v>
      </c>
    </row>
    <row r="9" spans="1:6" ht="35.25" customHeight="1">
      <c r="A9" s="1563" t="s">
        <v>1580</v>
      </c>
      <c r="B9" s="678">
        <v>95</v>
      </c>
      <c r="C9" s="678">
        <v>113</v>
      </c>
      <c r="D9" s="678">
        <v>105</v>
      </c>
      <c r="E9" s="678">
        <v>97</v>
      </c>
      <c r="F9" s="678">
        <v>105</v>
      </c>
    </row>
    <row r="10" spans="1:6" ht="41.25" customHeight="1">
      <c r="A10" s="677" t="s">
        <v>918</v>
      </c>
      <c r="B10" s="678">
        <v>5</v>
      </c>
      <c r="C10" s="678">
        <v>5</v>
      </c>
      <c r="D10" s="678">
        <v>5</v>
      </c>
      <c r="E10" s="678">
        <v>16</v>
      </c>
      <c r="F10" s="678">
        <v>13</v>
      </c>
    </row>
    <row r="11" spans="1:6" ht="31.5" customHeight="1">
      <c r="A11" s="677" t="s">
        <v>919</v>
      </c>
      <c r="B11" s="678">
        <v>82</v>
      </c>
      <c r="C11" s="678">
        <v>94</v>
      </c>
      <c r="D11" s="678">
        <v>96</v>
      </c>
      <c r="E11" s="678">
        <v>68</v>
      </c>
      <c r="F11" s="678">
        <v>87</v>
      </c>
    </row>
    <row r="12" spans="1:6" ht="18.75" customHeight="1">
      <c r="A12" s="677" t="s">
        <v>113</v>
      </c>
      <c r="B12" s="678">
        <v>92</v>
      </c>
      <c r="C12" s="678">
        <v>136</v>
      </c>
      <c r="D12" s="678">
        <v>133</v>
      </c>
      <c r="E12" s="678">
        <v>160</v>
      </c>
      <c r="F12" s="678">
        <v>173</v>
      </c>
    </row>
    <row r="13" spans="1:6" ht="32.25" customHeight="1">
      <c r="A13" s="677" t="s">
        <v>920</v>
      </c>
      <c r="B13" s="678">
        <v>107</v>
      </c>
      <c r="C13" s="678">
        <v>145</v>
      </c>
      <c r="D13" s="678">
        <v>144</v>
      </c>
      <c r="E13" s="678">
        <v>206</v>
      </c>
      <c r="F13" s="678">
        <v>213</v>
      </c>
    </row>
    <row r="14" spans="1:6" ht="27" customHeight="1">
      <c r="A14" s="677" t="s">
        <v>921</v>
      </c>
      <c r="B14" s="678">
        <v>65</v>
      </c>
      <c r="C14" s="678">
        <v>86</v>
      </c>
      <c r="D14" s="678">
        <v>84</v>
      </c>
      <c r="E14" s="678">
        <v>85</v>
      </c>
      <c r="F14" s="678">
        <v>91</v>
      </c>
    </row>
    <row r="15" spans="1:6" ht="15.95" customHeight="1">
      <c r="A15" s="677" t="s">
        <v>922</v>
      </c>
      <c r="B15" s="678">
        <v>4</v>
      </c>
      <c r="C15" s="678">
        <v>4</v>
      </c>
      <c r="D15" s="678">
        <v>4</v>
      </c>
      <c r="E15" s="678">
        <v>5</v>
      </c>
      <c r="F15" s="678">
        <v>5</v>
      </c>
    </row>
    <row r="16" spans="1:6" ht="15.95" customHeight="1">
      <c r="A16" s="677" t="s">
        <v>120</v>
      </c>
      <c r="B16" s="678">
        <v>22</v>
      </c>
      <c r="C16" s="678">
        <v>22</v>
      </c>
      <c r="D16" s="678">
        <v>23</v>
      </c>
      <c r="E16" s="678">
        <v>28</v>
      </c>
      <c r="F16" s="678">
        <v>17</v>
      </c>
    </row>
    <row r="17" spans="1:6" ht="15.95" customHeight="1">
      <c r="A17" s="1564" t="s">
        <v>121</v>
      </c>
      <c r="B17" s="678">
        <v>131</v>
      </c>
      <c r="C17" s="678">
        <v>146</v>
      </c>
      <c r="D17" s="678">
        <v>151</v>
      </c>
      <c r="E17" s="678">
        <v>150</v>
      </c>
      <c r="F17" s="678">
        <v>111</v>
      </c>
    </row>
    <row r="18" spans="1:6" ht="15.95" customHeight="1">
      <c r="A18" s="1564" t="s">
        <v>122</v>
      </c>
      <c r="B18" s="678">
        <v>33</v>
      </c>
      <c r="C18" s="678">
        <v>37</v>
      </c>
      <c r="D18" s="678">
        <v>42</v>
      </c>
      <c r="E18" s="678">
        <v>18</v>
      </c>
      <c r="F18" s="678">
        <v>63</v>
      </c>
    </row>
    <row r="19" spans="1:6" ht="32.25" customHeight="1">
      <c r="A19" s="677" t="s">
        <v>923</v>
      </c>
      <c r="B19" s="678">
        <v>39</v>
      </c>
      <c r="C19" s="678">
        <v>44</v>
      </c>
      <c r="D19" s="678">
        <v>43</v>
      </c>
      <c r="E19" s="678">
        <v>52</v>
      </c>
      <c r="F19" s="678">
        <v>47</v>
      </c>
    </row>
    <row r="20" spans="1:6" ht="30" customHeight="1">
      <c r="A20" s="677" t="s">
        <v>924</v>
      </c>
      <c r="B20" s="678">
        <v>16</v>
      </c>
      <c r="C20" s="678">
        <v>16</v>
      </c>
      <c r="D20" s="678">
        <v>17</v>
      </c>
      <c r="E20" s="678">
        <v>16</v>
      </c>
      <c r="F20" s="678">
        <v>20</v>
      </c>
    </row>
    <row r="21" spans="1:6" ht="30" customHeight="1">
      <c r="A21" s="677" t="s">
        <v>925</v>
      </c>
      <c r="B21" s="678">
        <v>290</v>
      </c>
      <c r="C21" s="678">
        <v>292</v>
      </c>
      <c r="D21" s="678">
        <v>283</v>
      </c>
      <c r="E21" s="678">
        <v>228</v>
      </c>
      <c r="F21" s="678">
        <v>274</v>
      </c>
    </row>
    <row r="22" spans="1:6" ht="15.95" customHeight="1">
      <c r="A22" s="677" t="s">
        <v>115</v>
      </c>
      <c r="B22" s="678">
        <v>1047</v>
      </c>
      <c r="C22" s="678">
        <v>1082</v>
      </c>
      <c r="D22" s="678">
        <v>1093</v>
      </c>
      <c r="E22" s="678">
        <v>1162</v>
      </c>
      <c r="F22" s="678">
        <v>1157</v>
      </c>
    </row>
    <row r="23" spans="1:6" ht="32.25" customHeight="1">
      <c r="A23" s="677" t="s">
        <v>926</v>
      </c>
      <c r="B23" s="678">
        <v>63</v>
      </c>
      <c r="C23" s="678">
        <v>73</v>
      </c>
      <c r="D23" s="678">
        <v>66</v>
      </c>
      <c r="E23" s="678">
        <v>345</v>
      </c>
      <c r="F23" s="678">
        <v>343</v>
      </c>
    </row>
    <row r="24" spans="1:6" ht="15.95" customHeight="1">
      <c r="A24" s="1013" t="s">
        <v>927</v>
      </c>
      <c r="B24" s="678">
        <v>66</v>
      </c>
      <c r="C24" s="678">
        <v>72</v>
      </c>
      <c r="D24" s="678">
        <v>106</v>
      </c>
      <c r="E24" s="678">
        <v>214</v>
      </c>
      <c r="F24" s="678">
        <v>235</v>
      </c>
    </row>
    <row r="25" spans="1:6" ht="19.5" customHeight="1">
      <c r="A25" s="1013" t="s">
        <v>928</v>
      </c>
      <c r="B25" s="678">
        <v>1245</v>
      </c>
      <c r="C25" s="678">
        <v>1218</v>
      </c>
      <c r="D25" s="678">
        <v>1223</v>
      </c>
      <c r="E25" s="678">
        <v>839</v>
      </c>
      <c r="F25" s="678">
        <v>835</v>
      </c>
    </row>
    <row r="26" spans="1:6" ht="27.75" customHeight="1">
      <c r="A26" s="1565" t="s">
        <v>127</v>
      </c>
      <c r="B26" s="679" t="s">
        <v>86</v>
      </c>
      <c r="C26" s="679" t="s">
        <v>86</v>
      </c>
      <c r="D26" s="679" t="s">
        <v>60</v>
      </c>
      <c r="E26" s="679" t="s">
        <v>60</v>
      </c>
      <c r="F26" s="369"/>
    </row>
    <row r="27" spans="1:6" ht="15.95" customHeight="1">
      <c r="A27" s="677"/>
      <c r="B27" s="316"/>
      <c r="C27" s="316"/>
      <c r="D27" s="316"/>
      <c r="E27" s="315"/>
    </row>
    <row r="28" spans="1:6" ht="15.95" customHeight="1">
      <c r="A28" s="677"/>
      <c r="B28" s="316"/>
      <c r="C28" s="316"/>
      <c r="D28" s="316"/>
      <c r="E28" s="315"/>
    </row>
    <row r="29" spans="1:6" ht="15.95" customHeight="1">
      <c r="A29" s="677"/>
      <c r="B29" s="316"/>
      <c r="C29" s="316"/>
      <c r="D29" s="316"/>
      <c r="E29" s="315"/>
    </row>
    <row r="30" spans="1:6" ht="15.95" customHeight="1">
      <c r="A30" s="1845" t="s">
        <v>1562</v>
      </c>
      <c r="B30" s="1845"/>
      <c r="C30" s="1845"/>
      <c r="D30" s="1845"/>
      <c r="E30" s="1845"/>
    </row>
    <row r="31" spans="1:6" ht="15.95" customHeight="1">
      <c r="A31" s="1846" t="s">
        <v>941</v>
      </c>
      <c r="B31" s="1846"/>
      <c r="C31" s="1846"/>
      <c r="D31" s="1846"/>
      <c r="E31" s="1846"/>
      <c r="F31" s="369"/>
    </row>
    <row r="32" spans="1:6" ht="15.95" customHeight="1">
      <c r="A32" s="680"/>
      <c r="B32" s="371">
        <v>2020</v>
      </c>
      <c r="C32" s="371">
        <v>2021</v>
      </c>
      <c r="D32" s="371">
        <v>2022</v>
      </c>
      <c r="E32" s="371">
        <v>2023</v>
      </c>
      <c r="F32" s="369"/>
    </row>
    <row r="33" spans="1:6" ht="15.95" customHeight="1">
      <c r="A33" s="681" t="s">
        <v>42</v>
      </c>
      <c r="B33" s="682">
        <v>3707</v>
      </c>
      <c r="C33" s="682">
        <v>3925</v>
      </c>
      <c r="D33" s="682">
        <v>3987</v>
      </c>
      <c r="E33" s="1715">
        <v>4084</v>
      </c>
      <c r="F33" s="1716">
        <v>4209</v>
      </c>
    </row>
    <row r="34" spans="1:6" ht="15.95" customHeight="1">
      <c r="A34" s="677" t="s">
        <v>312</v>
      </c>
      <c r="B34" s="683">
        <v>333</v>
      </c>
      <c r="C34" s="683">
        <v>345</v>
      </c>
      <c r="D34" s="683">
        <v>347</v>
      </c>
      <c r="E34" s="1717">
        <v>324</v>
      </c>
      <c r="F34" s="1718">
        <v>344</v>
      </c>
    </row>
    <row r="35" spans="1:6" ht="15.95" customHeight="1">
      <c r="A35" s="677" t="s">
        <v>313</v>
      </c>
      <c r="B35" s="683">
        <v>503</v>
      </c>
      <c r="C35" s="683">
        <v>493</v>
      </c>
      <c r="D35" s="683">
        <v>483</v>
      </c>
      <c r="E35" s="1717">
        <v>392</v>
      </c>
      <c r="F35" s="1718">
        <v>391</v>
      </c>
    </row>
    <row r="36" spans="1:6" ht="15.95" customHeight="1">
      <c r="A36" s="677" t="s">
        <v>315</v>
      </c>
      <c r="B36" s="683">
        <v>1144</v>
      </c>
      <c r="C36" s="683">
        <v>1301</v>
      </c>
      <c r="D36" s="683">
        <v>1323</v>
      </c>
      <c r="E36" s="1717">
        <v>1267</v>
      </c>
      <c r="F36" s="1718">
        <v>1320</v>
      </c>
    </row>
    <row r="37" spans="1:6" ht="15.95" customHeight="1">
      <c r="A37" s="677" t="s">
        <v>316</v>
      </c>
      <c r="B37" s="683">
        <v>684</v>
      </c>
      <c r="C37" s="683">
        <v>694</v>
      </c>
      <c r="D37" s="683">
        <v>731</v>
      </c>
      <c r="E37" s="1717">
        <v>834</v>
      </c>
      <c r="F37" s="1718">
        <v>869</v>
      </c>
    </row>
    <row r="38" spans="1:6" ht="15.95" customHeight="1">
      <c r="A38" s="677" t="s">
        <v>314</v>
      </c>
      <c r="B38" s="683">
        <v>304</v>
      </c>
      <c r="C38" s="683">
        <v>306</v>
      </c>
      <c r="D38" s="683">
        <v>304</v>
      </c>
      <c r="E38" s="1717">
        <v>290</v>
      </c>
      <c r="F38" s="1718">
        <v>294</v>
      </c>
    </row>
    <row r="39" spans="1:6" ht="15.95" customHeight="1">
      <c r="A39" s="677" t="s">
        <v>317</v>
      </c>
      <c r="B39" s="683">
        <v>604</v>
      </c>
      <c r="C39" s="683">
        <v>659</v>
      </c>
      <c r="D39" s="683">
        <v>672</v>
      </c>
      <c r="E39" s="1717">
        <v>791</v>
      </c>
      <c r="F39" s="1718">
        <v>807</v>
      </c>
    </row>
    <row r="40" spans="1:6" ht="15.95" customHeight="1">
      <c r="A40" s="684" t="s">
        <v>318</v>
      </c>
      <c r="B40" s="685">
        <v>135</v>
      </c>
      <c r="C40" s="685">
        <v>127</v>
      </c>
      <c r="D40" s="685">
        <v>127</v>
      </c>
      <c r="E40" s="1719">
        <v>186</v>
      </c>
      <c r="F40" s="1720">
        <v>184</v>
      </c>
    </row>
    <row r="41" spans="1:6" ht="15.95" customHeight="1">
      <c r="A41" s="686"/>
      <c r="B41" s="316"/>
      <c r="C41" s="316"/>
      <c r="D41" s="316"/>
      <c r="E41" s="315"/>
    </row>
    <row r="42" spans="1:6" ht="15.95" customHeight="1">
      <c r="A42" s="686"/>
      <c r="B42" s="316"/>
      <c r="C42" s="316"/>
      <c r="D42" s="316"/>
      <c r="E42" s="687"/>
    </row>
    <row r="43" spans="1:6" ht="36" customHeight="1">
      <c r="A43" s="1845" t="s">
        <v>1563</v>
      </c>
      <c r="B43" s="1845"/>
      <c r="C43" s="1845"/>
      <c r="D43" s="1845"/>
      <c r="E43" s="1845"/>
    </row>
    <row r="44" spans="1:6" ht="15.95" customHeight="1">
      <c r="A44" s="1848" t="s">
        <v>940</v>
      </c>
      <c r="B44" s="1848"/>
      <c r="C44" s="1848"/>
      <c r="D44" s="1848"/>
      <c r="E44" s="1848"/>
      <c r="F44" s="369"/>
    </row>
    <row r="45" spans="1:6" ht="15.95" customHeight="1">
      <c r="A45" s="702"/>
      <c r="B45" s="703">
        <v>2020</v>
      </c>
      <c r="C45" s="703">
        <v>2021</v>
      </c>
      <c r="D45" s="703">
        <v>2022</v>
      </c>
      <c r="E45" s="703">
        <v>2023</v>
      </c>
      <c r="F45" s="1652">
        <v>2024</v>
      </c>
    </row>
    <row r="46" spans="1:6" ht="15.95" customHeight="1">
      <c r="A46" s="689" t="s">
        <v>38</v>
      </c>
      <c r="B46" s="682">
        <v>3707</v>
      </c>
      <c r="C46" s="682">
        <v>3925</v>
      </c>
      <c r="D46" s="682">
        <v>3987</v>
      </c>
      <c r="E46" s="1721">
        <v>4084</v>
      </c>
      <c r="F46" s="1722">
        <v>4209</v>
      </c>
    </row>
    <row r="47" spans="1:6" ht="15.95" customHeight="1">
      <c r="A47" s="690" t="s">
        <v>1122</v>
      </c>
      <c r="B47" s="683">
        <v>1201</v>
      </c>
      <c r="C47" s="683">
        <v>1232</v>
      </c>
      <c r="D47" s="683">
        <v>1252</v>
      </c>
      <c r="E47" s="1723" t="s">
        <v>1594</v>
      </c>
      <c r="F47" s="317">
        <v>1658</v>
      </c>
    </row>
    <row r="48" spans="1:6" ht="15.95" customHeight="1">
      <c r="A48" s="1015" t="s">
        <v>1123</v>
      </c>
      <c r="B48" s="683">
        <v>250</v>
      </c>
      <c r="C48" s="683">
        <v>253</v>
      </c>
      <c r="D48" s="683">
        <v>261</v>
      </c>
      <c r="E48" s="1723" t="s">
        <v>1595</v>
      </c>
      <c r="F48" s="317">
        <v>374</v>
      </c>
    </row>
    <row r="49" spans="1:6" ht="15.95" customHeight="1">
      <c r="A49" s="691" t="s">
        <v>451</v>
      </c>
      <c r="B49" s="683">
        <v>2256</v>
      </c>
      <c r="C49" s="683">
        <v>2440</v>
      </c>
      <c r="D49" s="683">
        <v>2474</v>
      </c>
      <c r="E49" s="1724">
        <v>2155</v>
      </c>
      <c r="F49" s="317">
        <v>2177</v>
      </c>
    </row>
    <row r="50" spans="1:6" ht="15.95" customHeight="1">
      <c r="A50" s="692" t="s">
        <v>929</v>
      </c>
      <c r="B50" s="693">
        <v>1</v>
      </c>
      <c r="C50" s="693">
        <v>1</v>
      </c>
      <c r="D50" s="693">
        <v>0</v>
      </c>
      <c r="E50" s="1725" t="s">
        <v>1124</v>
      </c>
      <c r="F50" s="1726">
        <v>0</v>
      </c>
    </row>
    <row r="51" spans="1:6" ht="15.95" customHeight="1">
      <c r="A51" s="694"/>
      <c r="B51" s="316"/>
      <c r="C51" s="695"/>
      <c r="D51" s="695"/>
      <c r="E51" s="696"/>
    </row>
    <row r="52" spans="1:6" ht="15.95" customHeight="1">
      <c r="A52" s="694"/>
      <c r="B52" s="316"/>
      <c r="C52" s="695"/>
      <c r="D52" s="695"/>
      <c r="E52" s="696"/>
    </row>
    <row r="53" spans="1:6" ht="36" customHeight="1">
      <c r="A53" s="1845" t="s">
        <v>1564</v>
      </c>
      <c r="B53" s="1845"/>
      <c r="C53" s="1845"/>
      <c r="D53" s="1845"/>
      <c r="E53" s="1845"/>
    </row>
    <row r="54" spans="1:6" ht="15.95" customHeight="1">
      <c r="A54" s="1847" t="s">
        <v>1127</v>
      </c>
      <c r="B54" s="1847"/>
      <c r="C54" s="1847"/>
      <c r="D54" s="1847"/>
      <c r="E54" s="1847"/>
      <c r="F54" s="369"/>
    </row>
    <row r="55" spans="1:6" ht="15.95" customHeight="1">
      <c r="A55" s="697"/>
      <c r="B55" s="370">
        <v>2020</v>
      </c>
      <c r="C55" s="370">
        <v>2021</v>
      </c>
      <c r="D55" s="370">
        <v>2022</v>
      </c>
      <c r="E55" s="371">
        <v>2023</v>
      </c>
      <c r="F55" s="1653">
        <v>2024</v>
      </c>
    </row>
    <row r="56" spans="1:6" ht="15.95" customHeight="1">
      <c r="A56" s="688" t="s">
        <v>38</v>
      </c>
      <c r="B56" s="676">
        <v>9061</v>
      </c>
      <c r="C56" s="676">
        <v>9327</v>
      </c>
      <c r="D56" s="676">
        <v>9796</v>
      </c>
      <c r="E56" s="1721">
        <v>12032</v>
      </c>
      <c r="F56" s="317">
        <v>11513</v>
      </c>
    </row>
    <row r="57" spans="1:6" ht="15.95" customHeight="1">
      <c r="A57" s="686" t="s">
        <v>930</v>
      </c>
      <c r="B57" s="678">
        <v>3707</v>
      </c>
      <c r="C57" s="678">
        <v>3925</v>
      </c>
      <c r="D57" s="678">
        <v>3987</v>
      </c>
      <c r="E57" s="1727">
        <v>5322</v>
      </c>
      <c r="F57" s="317">
        <v>4369</v>
      </c>
    </row>
    <row r="58" spans="1:6" ht="15.95" customHeight="1">
      <c r="A58" s="686" t="s">
        <v>931</v>
      </c>
      <c r="B58" s="678">
        <v>911</v>
      </c>
      <c r="C58" s="678">
        <v>1057</v>
      </c>
      <c r="D58" s="678">
        <v>1364</v>
      </c>
      <c r="E58" s="1727">
        <v>2144</v>
      </c>
      <c r="F58" s="317">
        <v>1276</v>
      </c>
    </row>
    <row r="59" spans="1:6" ht="15.95" customHeight="1">
      <c r="A59" s="686" t="s">
        <v>932</v>
      </c>
      <c r="B59" s="678">
        <v>119</v>
      </c>
      <c r="C59" s="678">
        <v>113</v>
      </c>
      <c r="D59" s="678">
        <v>151</v>
      </c>
      <c r="E59" s="1727">
        <v>183</v>
      </c>
      <c r="F59" s="317">
        <v>566</v>
      </c>
    </row>
    <row r="60" spans="1:6" ht="15.95" customHeight="1">
      <c r="A60" s="686" t="s">
        <v>933</v>
      </c>
      <c r="B60" s="678">
        <v>187</v>
      </c>
      <c r="C60" s="678">
        <v>178</v>
      </c>
      <c r="D60" s="678">
        <v>276</v>
      </c>
      <c r="E60" s="1727">
        <v>387</v>
      </c>
      <c r="F60" s="317">
        <v>400</v>
      </c>
    </row>
    <row r="61" spans="1:6" ht="15.95" customHeight="1">
      <c r="A61" s="686" t="s">
        <v>934</v>
      </c>
      <c r="B61" s="678">
        <v>1861</v>
      </c>
      <c r="C61" s="678">
        <v>1803</v>
      </c>
      <c r="D61" s="678">
        <v>1775</v>
      </c>
      <c r="E61" s="1727">
        <v>1755</v>
      </c>
      <c r="F61" s="317">
        <v>1824</v>
      </c>
    </row>
    <row r="62" spans="1:6" ht="15.95" customHeight="1">
      <c r="A62" s="686" t="s">
        <v>935</v>
      </c>
      <c r="B62" s="678">
        <v>2269</v>
      </c>
      <c r="C62" s="678">
        <v>2245</v>
      </c>
      <c r="D62" s="678">
        <v>2236</v>
      </c>
      <c r="E62" s="1727">
        <v>2228</v>
      </c>
      <c r="F62" s="317">
        <v>3065</v>
      </c>
    </row>
    <row r="63" spans="1:6" ht="15.95" customHeight="1">
      <c r="A63" s="1014" t="s">
        <v>936</v>
      </c>
      <c r="B63" s="698">
        <v>7</v>
      </c>
      <c r="C63" s="698">
        <v>6</v>
      </c>
      <c r="D63" s="698">
        <v>7</v>
      </c>
      <c r="E63" s="1728">
        <v>13</v>
      </c>
      <c r="F63" s="1726">
        <v>9</v>
      </c>
    </row>
    <row r="64" spans="1:6" ht="15.95" customHeight="1">
      <c r="A64" s="317"/>
      <c r="B64" s="316"/>
      <c r="C64" s="316"/>
      <c r="D64" s="316"/>
      <c r="E64" s="699"/>
    </row>
    <row r="65" spans="1:6" ht="15.95" customHeight="1">
      <c r="A65" s="1845" t="s">
        <v>939</v>
      </c>
      <c r="B65" s="1845"/>
      <c r="C65" s="1845"/>
      <c r="D65" s="1845"/>
      <c r="E65" s="1845"/>
    </row>
    <row r="66" spans="1:6" ht="15.95" customHeight="1">
      <c r="A66" s="1845"/>
      <c r="B66" s="1845"/>
      <c r="C66" s="1845"/>
      <c r="D66" s="1845"/>
      <c r="E66" s="1845"/>
    </row>
    <row r="67" spans="1:6" ht="15.95" customHeight="1">
      <c r="A67" s="1846" t="s">
        <v>1126</v>
      </c>
      <c r="B67" s="1846"/>
      <c r="C67" s="1846"/>
      <c r="D67" s="1846"/>
      <c r="E67" s="1846"/>
      <c r="F67" s="369"/>
    </row>
    <row r="68" spans="1:6" ht="15.95" customHeight="1">
      <c r="A68" s="697"/>
      <c r="B68" s="370">
        <v>2020</v>
      </c>
      <c r="C68" s="370">
        <v>2021</v>
      </c>
      <c r="D68" s="370">
        <v>2022</v>
      </c>
      <c r="E68" s="370">
        <v>2023</v>
      </c>
      <c r="F68" s="1654">
        <v>2024</v>
      </c>
    </row>
    <row r="69" spans="1:6" ht="15.95" customHeight="1">
      <c r="A69" s="317" t="s">
        <v>937</v>
      </c>
      <c r="B69" s="676">
        <v>3101</v>
      </c>
      <c r="C69" s="676">
        <v>3115</v>
      </c>
      <c r="D69" s="676">
        <v>3194</v>
      </c>
      <c r="E69" s="676">
        <v>3692</v>
      </c>
      <c r="F69" s="2023">
        <v>4390</v>
      </c>
    </row>
    <row r="70" spans="1:6" ht="15.95" customHeight="1">
      <c r="A70" s="317" t="s">
        <v>568</v>
      </c>
      <c r="B70" s="678"/>
      <c r="C70" s="678"/>
      <c r="D70" s="678"/>
      <c r="E70" s="678"/>
    </row>
    <row r="71" spans="1:6" ht="15.95" customHeight="1">
      <c r="A71" s="317" t="s">
        <v>1128</v>
      </c>
      <c r="B71" s="678">
        <v>2</v>
      </c>
      <c r="C71" s="678">
        <v>2</v>
      </c>
      <c r="D71" s="678">
        <v>3</v>
      </c>
      <c r="E71" s="678">
        <v>3</v>
      </c>
      <c r="F71" t="s">
        <v>1613</v>
      </c>
    </row>
    <row r="72" spans="1:6" ht="15.95" customHeight="1">
      <c r="A72" s="700" t="s">
        <v>938</v>
      </c>
      <c r="B72" s="698">
        <v>14</v>
      </c>
      <c r="C72" s="698">
        <v>14</v>
      </c>
      <c r="D72" s="698">
        <v>14</v>
      </c>
      <c r="E72" s="701">
        <v>15</v>
      </c>
      <c r="F72" s="369">
        <v>73</v>
      </c>
    </row>
    <row r="73" spans="1:6" ht="15.95" customHeight="1">
      <c r="A73" s="317"/>
      <c r="B73" s="319"/>
      <c r="C73" s="319"/>
      <c r="D73" s="319"/>
      <c r="E73" s="318"/>
    </row>
    <row r="74" spans="1:6" ht="15.95" customHeight="1">
      <c r="A74" s="110"/>
      <c r="B74" s="110"/>
      <c r="C74" s="110"/>
      <c r="D74" s="110"/>
      <c r="E74" s="110"/>
    </row>
    <row r="75" spans="1:6" ht="15.95" customHeight="1">
      <c r="A75" s="110"/>
      <c r="B75" s="110"/>
      <c r="C75" s="110"/>
      <c r="D75" s="110"/>
      <c r="E75" s="110"/>
    </row>
    <row r="76" spans="1:6" ht="15.95" customHeight="1">
      <c r="A76" s="110"/>
      <c r="B76" s="110"/>
      <c r="C76" s="110"/>
      <c r="D76" s="110"/>
      <c r="E76" s="110"/>
    </row>
  </sheetData>
  <mergeCells count="11">
    <mergeCell ref="A1:E1"/>
    <mergeCell ref="A2:E3"/>
    <mergeCell ref="A43:E43"/>
    <mergeCell ref="A67:E67"/>
    <mergeCell ref="A54:E54"/>
    <mergeCell ref="A44:E44"/>
    <mergeCell ref="A53:E53"/>
    <mergeCell ref="A65:E66"/>
    <mergeCell ref="A4:D4"/>
    <mergeCell ref="A30:E30"/>
    <mergeCell ref="A31:E31"/>
  </mergeCells>
  <pageMargins left="0.70866141732283472" right="0.70866141732283472" top="0.74803149606299213" bottom="0.74803149606299213" header="0.31496062992125984" footer="0.31496062992125984"/>
  <pageSetup paperSize="9" scale="95" firstPageNumber="19" orientation="portrait" useFirstPageNumber="1" r:id="rId1"/>
  <headerFooter alignWithMargins="0">
    <oddFooter>&amp;C&amp;P</oddFooter>
  </headerFooter>
  <rowBreaks count="1" manualBreakCount="1">
    <brk id="29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-0.499984740745262"/>
  </sheetPr>
  <dimension ref="A1:F201"/>
  <sheetViews>
    <sheetView view="pageBreakPreview" zoomScale="130" zoomScaleNormal="100" zoomScaleSheetLayoutView="130" workbookViewId="0">
      <selection activeCell="E59" sqref="E59"/>
    </sheetView>
  </sheetViews>
  <sheetFormatPr defaultRowHeight="12.75"/>
  <cols>
    <col min="1" max="1" width="52.83203125" customWidth="1"/>
    <col min="2" max="4" width="11.83203125" customWidth="1"/>
    <col min="5" max="5" width="11.6640625" customWidth="1"/>
    <col min="6" max="6" width="15.1640625" customWidth="1"/>
  </cols>
  <sheetData>
    <row r="1" spans="1:6" ht="15.75">
      <c r="A1" s="1856" t="s">
        <v>1440</v>
      </c>
      <c r="B1" s="1856"/>
      <c r="C1" s="1856"/>
      <c r="D1" s="1856"/>
    </row>
    <row r="2" spans="1:6" ht="15.75">
      <c r="A2" s="1857" t="s">
        <v>659</v>
      </c>
      <c r="B2" s="1857"/>
      <c r="C2" s="1857"/>
      <c r="D2" s="1857"/>
    </row>
    <row r="3" spans="1:6">
      <c r="A3" s="1858" t="s">
        <v>450</v>
      </c>
      <c r="B3" s="1858"/>
      <c r="C3" s="1858"/>
      <c r="D3" s="1858"/>
      <c r="E3" s="369"/>
      <c r="F3" s="369"/>
    </row>
    <row r="4" spans="1:6" ht="15" customHeight="1">
      <c r="A4" s="1226"/>
      <c r="B4" s="1566">
        <v>2020</v>
      </c>
      <c r="C4" s="1566">
        <v>2021</v>
      </c>
      <c r="D4" s="1566">
        <v>2022</v>
      </c>
      <c r="E4" s="1566">
        <v>2023</v>
      </c>
      <c r="F4" s="1655">
        <v>2024</v>
      </c>
    </row>
    <row r="5" spans="1:6" ht="15" customHeight="1">
      <c r="A5" s="1054" t="s">
        <v>449</v>
      </c>
      <c r="B5" s="1567">
        <v>50996.5</v>
      </c>
      <c r="C5" s="1567">
        <v>60550.7</v>
      </c>
      <c r="D5" s="1567">
        <v>77621.899999999994</v>
      </c>
      <c r="E5" s="1580">
        <v>96701</v>
      </c>
      <c r="F5" s="1825">
        <v>106559.6</v>
      </c>
    </row>
    <row r="6" spans="1:6" ht="15" customHeight="1">
      <c r="A6" s="1568" t="s">
        <v>1565</v>
      </c>
      <c r="B6" s="1569">
        <v>15529.8</v>
      </c>
      <c r="C6" s="1569">
        <v>19625.8</v>
      </c>
      <c r="D6" s="1569">
        <v>23151.599999999999</v>
      </c>
      <c r="E6" s="1569">
        <v>25221.9</v>
      </c>
      <c r="F6" s="1826">
        <v>24966.799999999999</v>
      </c>
    </row>
    <row r="7" spans="1:6" ht="15" customHeight="1">
      <c r="A7" s="1570" t="s">
        <v>1566</v>
      </c>
      <c r="B7" s="1569">
        <v>539.5</v>
      </c>
      <c r="C7" s="1569">
        <v>1519.8</v>
      </c>
      <c r="D7" s="1581">
        <v>1034</v>
      </c>
      <c r="E7" s="1581">
        <v>1315</v>
      </c>
      <c r="F7" s="1826">
        <v>2618.1999999999998</v>
      </c>
    </row>
    <row r="8" spans="1:6" ht="15" customHeight="1">
      <c r="A8" s="1571" t="s">
        <v>39</v>
      </c>
      <c r="B8" s="1569">
        <v>4096.7</v>
      </c>
      <c r="C8" s="1569">
        <v>5139.8</v>
      </c>
      <c r="D8" s="1581">
        <v>6850</v>
      </c>
      <c r="E8" s="1569">
        <v>8155.9</v>
      </c>
      <c r="F8" s="1826">
        <v>8799.1</v>
      </c>
    </row>
    <row r="9" spans="1:6" ht="15" customHeight="1">
      <c r="A9" s="1571" t="s">
        <v>40</v>
      </c>
      <c r="B9" s="1569">
        <v>461.6</v>
      </c>
      <c r="C9" s="1569">
        <v>105.5</v>
      </c>
      <c r="D9" s="1569">
        <v>256.3</v>
      </c>
      <c r="E9" s="1569">
        <v>535.20000000000005</v>
      </c>
      <c r="F9" s="1826">
        <v>1164.0999999999999</v>
      </c>
    </row>
    <row r="10" spans="1:6" ht="15" customHeight="1">
      <c r="A10" s="1572" t="s">
        <v>1567</v>
      </c>
      <c r="B10" s="1569">
        <v>63.9</v>
      </c>
      <c r="C10" s="1569">
        <v>67.099999999999994</v>
      </c>
      <c r="D10" s="1569">
        <v>80.2</v>
      </c>
      <c r="E10" s="1581">
        <v>111</v>
      </c>
      <c r="F10" s="1066">
        <v>143</v>
      </c>
    </row>
    <row r="11" spans="1:6" ht="15" customHeight="1">
      <c r="A11" s="1573" t="s">
        <v>1568</v>
      </c>
      <c r="B11" s="1569">
        <v>2308.5</v>
      </c>
      <c r="C11" s="1569">
        <v>1210.5</v>
      </c>
      <c r="D11" s="1569">
        <v>4037.8</v>
      </c>
      <c r="E11" s="1569">
        <v>7050.7</v>
      </c>
      <c r="F11" s="1826">
        <v>7824.1</v>
      </c>
    </row>
    <row r="12" spans="1:6" ht="15" customHeight="1">
      <c r="A12" s="1572" t="s">
        <v>113</v>
      </c>
      <c r="B12" s="1569">
        <v>8966.7000000000007</v>
      </c>
      <c r="C12" s="1569">
        <v>11879.8</v>
      </c>
      <c r="D12" s="1569">
        <v>11904.4</v>
      </c>
      <c r="E12" s="1569">
        <v>17195.2</v>
      </c>
      <c r="F12" s="1826">
        <v>20702.3</v>
      </c>
    </row>
    <row r="13" spans="1:6" ht="15" customHeight="1">
      <c r="A13" s="1572" t="s">
        <v>1569</v>
      </c>
      <c r="B13" s="1569">
        <v>695.5</v>
      </c>
      <c r="C13" s="1581">
        <v>791</v>
      </c>
      <c r="D13" s="1569">
        <v>1014.4</v>
      </c>
      <c r="E13" s="1569">
        <v>1051.7</v>
      </c>
      <c r="F13" s="1826">
        <v>1205.2</v>
      </c>
    </row>
    <row r="14" spans="1:6" ht="15" customHeight="1">
      <c r="A14" s="1572" t="s">
        <v>119</v>
      </c>
      <c r="B14" s="1569">
        <v>549.20000000000005</v>
      </c>
      <c r="C14" s="1569">
        <v>545.5</v>
      </c>
      <c r="D14" s="1569">
        <v>677</v>
      </c>
      <c r="E14" s="1569">
        <v>1026.9000000000001</v>
      </c>
      <c r="F14" s="1826">
        <v>1451.7</v>
      </c>
    </row>
    <row r="15" spans="1:6" ht="15" customHeight="1">
      <c r="A15" s="1572" t="s">
        <v>21</v>
      </c>
      <c r="B15" s="1569">
        <v>12.7</v>
      </c>
      <c r="C15" s="1569">
        <v>21.2</v>
      </c>
      <c r="D15" s="1569">
        <v>24.9</v>
      </c>
      <c r="E15" s="1569">
        <v>15.3</v>
      </c>
      <c r="F15" s="1066">
        <v>30.3</v>
      </c>
    </row>
    <row r="16" spans="1:6" ht="15" customHeight="1">
      <c r="A16" s="1572" t="s">
        <v>120</v>
      </c>
      <c r="B16" s="1569">
        <v>1436.1</v>
      </c>
      <c r="C16" s="1569">
        <v>1477.5</v>
      </c>
      <c r="D16" s="1569">
        <v>4184.1000000000004</v>
      </c>
      <c r="E16" s="1569">
        <v>4621.5</v>
      </c>
      <c r="F16" s="1826">
        <v>6058</v>
      </c>
    </row>
    <row r="17" spans="1:6" ht="15" customHeight="1">
      <c r="A17" s="1572" t="s">
        <v>121</v>
      </c>
      <c r="B17" s="1569">
        <v>4951.8</v>
      </c>
      <c r="C17" s="1569">
        <v>5213.2</v>
      </c>
      <c r="D17" s="1569">
        <v>5442.7</v>
      </c>
      <c r="E17" s="1569">
        <v>6784.3</v>
      </c>
      <c r="F17" s="1826">
        <v>7092.3</v>
      </c>
    </row>
    <row r="18" spans="1:6" ht="15" customHeight="1">
      <c r="A18" s="1572" t="s">
        <v>122</v>
      </c>
      <c r="B18" s="1569">
        <v>223.6</v>
      </c>
      <c r="C18" s="1569">
        <v>259.2</v>
      </c>
      <c r="D18" s="1581">
        <v>361</v>
      </c>
      <c r="E18" s="1569">
        <v>464.8</v>
      </c>
      <c r="F18" s="1066">
        <v>466.5</v>
      </c>
    </row>
    <row r="19" spans="1:6" ht="15" customHeight="1">
      <c r="A19" s="1572" t="s">
        <v>1570</v>
      </c>
      <c r="B19" s="1569">
        <v>81.099999999999994</v>
      </c>
      <c r="C19" s="1569">
        <v>64.3</v>
      </c>
      <c r="D19" s="1569">
        <v>65.400000000000006</v>
      </c>
      <c r="E19" s="1569">
        <v>170.8</v>
      </c>
      <c r="F19" s="1066">
        <v>226.4</v>
      </c>
    </row>
    <row r="20" spans="1:6" ht="15" customHeight="1">
      <c r="A20" s="1572" t="s">
        <v>1571</v>
      </c>
      <c r="B20" s="1569">
        <v>2013.5</v>
      </c>
      <c r="C20" s="1569">
        <v>2214.6</v>
      </c>
      <c r="D20" s="1569">
        <v>2886.2</v>
      </c>
      <c r="E20" s="1569">
        <v>2723.7</v>
      </c>
      <c r="F20" s="1826">
        <v>2957.2</v>
      </c>
    </row>
    <row r="21" spans="1:6" ht="15" customHeight="1">
      <c r="A21" s="1572" t="s">
        <v>114</v>
      </c>
      <c r="B21" s="1569">
        <v>5921.5</v>
      </c>
      <c r="C21" s="1569">
        <v>6096.8</v>
      </c>
      <c r="D21" s="1569">
        <v>9844.7999999999993</v>
      </c>
      <c r="E21" s="1569">
        <v>12148.7</v>
      </c>
      <c r="F21" s="1826">
        <v>12528.5</v>
      </c>
    </row>
    <row r="22" spans="1:6" ht="15" customHeight="1">
      <c r="A22" s="1571" t="s">
        <v>115</v>
      </c>
      <c r="B22" s="1569">
        <v>2061.1999999999998</v>
      </c>
      <c r="C22" s="1581">
        <v>2767</v>
      </c>
      <c r="D22" s="1569">
        <v>3868.9</v>
      </c>
      <c r="E22" s="1569">
        <v>4881.6000000000004</v>
      </c>
      <c r="F22" s="1826">
        <v>5161</v>
      </c>
    </row>
    <row r="23" spans="1:6" ht="15" customHeight="1">
      <c r="A23" s="1572" t="s">
        <v>1572</v>
      </c>
      <c r="B23" s="1569">
        <v>136.80000000000001</v>
      </c>
      <c r="C23" s="1569">
        <v>161.19999999999999</v>
      </c>
      <c r="D23" s="1569">
        <v>289.10000000000002</v>
      </c>
      <c r="E23" s="1569">
        <v>373.7</v>
      </c>
      <c r="F23" s="1066">
        <v>396.9</v>
      </c>
    </row>
    <row r="24" spans="1:6" ht="15" customHeight="1">
      <c r="A24" s="1574" t="s">
        <v>124</v>
      </c>
      <c r="B24" s="1569">
        <v>238.9</v>
      </c>
      <c r="C24" s="1569">
        <v>339.2</v>
      </c>
      <c r="D24" s="1569">
        <v>322.10000000000002</v>
      </c>
      <c r="E24" s="1569">
        <v>384.4</v>
      </c>
      <c r="F24" s="1066">
        <v>540.70000000000005</v>
      </c>
    </row>
    <row r="25" spans="1:6" ht="15" customHeight="1">
      <c r="A25" s="1575" t="s">
        <v>125</v>
      </c>
      <c r="B25" s="1576" t="s">
        <v>60</v>
      </c>
      <c r="C25" s="1576" t="s">
        <v>60</v>
      </c>
      <c r="D25" s="1576" t="s">
        <v>60</v>
      </c>
      <c r="E25" s="1576" t="s">
        <v>60</v>
      </c>
      <c r="F25" s="1066" t="s">
        <v>1464</v>
      </c>
    </row>
    <row r="26" spans="1:6" ht="15" customHeight="1">
      <c r="A26" s="1577" t="s">
        <v>1573</v>
      </c>
      <c r="B26" s="1569">
        <v>12.4</v>
      </c>
      <c r="C26" s="1569">
        <v>28.9</v>
      </c>
      <c r="D26" s="1569">
        <v>36.700000000000003</v>
      </c>
      <c r="E26" s="1581">
        <v>36</v>
      </c>
      <c r="F26" s="1066">
        <v>44.7</v>
      </c>
    </row>
    <row r="27" spans="1:6" ht="15" customHeight="1">
      <c r="A27" s="1584" t="s">
        <v>660</v>
      </c>
      <c r="B27" s="1569">
        <v>695.5</v>
      </c>
      <c r="C27" s="1569">
        <v>1022.8</v>
      </c>
      <c r="D27" s="1569">
        <v>1290.3</v>
      </c>
      <c r="E27" s="1569">
        <v>2432.6999999999998</v>
      </c>
      <c r="F27" s="1826">
        <v>2182.6</v>
      </c>
    </row>
    <row r="28" spans="1:6" ht="15" customHeight="1">
      <c r="A28" s="1578"/>
      <c r="B28" s="1579"/>
      <c r="C28" s="1579"/>
      <c r="D28" s="1579"/>
      <c r="E28" s="1579"/>
      <c r="F28" s="369"/>
    </row>
    <row r="29" spans="1:6" ht="15" customHeight="1">
      <c r="A29" s="1021"/>
      <c r="B29" s="7"/>
      <c r="C29" s="7"/>
      <c r="D29" s="7"/>
      <c r="E29" s="110"/>
    </row>
    <row r="30" spans="1:6" ht="15" customHeight="1">
      <c r="A30" s="1859" t="s">
        <v>661</v>
      </c>
      <c r="B30" s="1859"/>
      <c r="C30" s="1859"/>
      <c r="D30" s="1859"/>
      <c r="E30" s="110"/>
    </row>
    <row r="31" spans="1:6" ht="15" customHeight="1">
      <c r="A31" s="1860" t="s">
        <v>51</v>
      </c>
      <c r="B31" s="1860"/>
      <c r="C31" s="1860"/>
      <c r="D31" s="1860"/>
      <c r="E31" s="1077"/>
      <c r="F31" s="369"/>
    </row>
    <row r="32" spans="1:6" ht="15" customHeight="1">
      <c r="A32" s="1226"/>
      <c r="B32" s="1079">
        <v>2020</v>
      </c>
      <c r="C32" s="1079">
        <v>2021</v>
      </c>
      <c r="D32" s="1079">
        <v>2022</v>
      </c>
      <c r="E32" s="1079">
        <v>2023</v>
      </c>
      <c r="F32" s="1654">
        <v>2024</v>
      </c>
    </row>
    <row r="33" spans="1:6" ht="15" customHeight="1">
      <c r="A33" s="1016"/>
      <c r="B33" s="7"/>
      <c r="C33" s="7"/>
      <c r="D33" s="7"/>
      <c r="E33" s="110"/>
    </row>
    <row r="34" spans="1:6" ht="15" customHeight="1">
      <c r="A34" s="1017" t="s">
        <v>449</v>
      </c>
      <c r="B34" s="1216">
        <v>92.6</v>
      </c>
      <c r="C34" s="1216">
        <v>109.1</v>
      </c>
      <c r="D34" s="1216">
        <v>104.7</v>
      </c>
      <c r="E34" s="1216">
        <v>106.7</v>
      </c>
      <c r="F34" s="1827">
        <v>110.3</v>
      </c>
    </row>
    <row r="35" spans="1:6" ht="15" customHeight="1">
      <c r="A35" s="1018" t="s">
        <v>1441</v>
      </c>
      <c r="B35" s="1217">
        <v>101.1</v>
      </c>
      <c r="C35" s="1217">
        <v>101</v>
      </c>
      <c r="D35" s="1217">
        <v>102.9</v>
      </c>
      <c r="E35" s="1217">
        <v>101.7</v>
      </c>
      <c r="F35" s="195">
        <v>104.2</v>
      </c>
    </row>
    <row r="36" spans="1:6" ht="15" customHeight="1">
      <c r="A36" s="1019" t="s">
        <v>39</v>
      </c>
      <c r="B36" s="1217">
        <v>37.200000000000003</v>
      </c>
      <c r="C36" s="1217">
        <v>159.30000000000001</v>
      </c>
      <c r="D36" s="1217">
        <v>81.400000000000006</v>
      </c>
      <c r="E36" s="1217">
        <v>152.1</v>
      </c>
      <c r="F36" s="195">
        <v>140.69999999999999</v>
      </c>
    </row>
    <row r="37" spans="1:6" ht="15" customHeight="1">
      <c r="A37" s="1019" t="s">
        <v>40</v>
      </c>
      <c r="B37" s="1217">
        <v>95.5</v>
      </c>
      <c r="C37" s="1217">
        <v>139.6</v>
      </c>
      <c r="D37" s="1217">
        <v>103.5</v>
      </c>
      <c r="E37" s="1217">
        <v>109.6</v>
      </c>
      <c r="F37" s="195">
        <v>123.9</v>
      </c>
    </row>
    <row r="38" spans="1:6" ht="15" customHeight="1">
      <c r="A38" s="1028" t="s">
        <v>1189</v>
      </c>
      <c r="B38" s="1217">
        <v>101.1</v>
      </c>
      <c r="C38" s="1217">
        <v>97</v>
      </c>
      <c r="D38" s="1217">
        <v>102.3</v>
      </c>
      <c r="E38" s="1217">
        <v>126.6</v>
      </c>
      <c r="F38" s="195">
        <v>264</v>
      </c>
    </row>
    <row r="39" spans="1:6" ht="15" customHeight="1">
      <c r="A39" s="1018" t="s">
        <v>1442</v>
      </c>
      <c r="B39" s="1217">
        <v>97.4</v>
      </c>
      <c r="C39" s="1217">
        <v>102.5</v>
      </c>
      <c r="D39" s="1217">
        <v>113.4</v>
      </c>
      <c r="E39" s="1217">
        <v>116.3</v>
      </c>
      <c r="F39" s="195">
        <v>116.3</v>
      </c>
    </row>
    <row r="40" spans="1:6" ht="15" customHeight="1">
      <c r="A40" s="1020" t="s">
        <v>113</v>
      </c>
      <c r="B40" s="1217">
        <v>89</v>
      </c>
      <c r="C40" s="1217">
        <v>111.1</v>
      </c>
      <c r="D40" s="1217">
        <v>161.5</v>
      </c>
      <c r="E40" s="1217">
        <v>120</v>
      </c>
      <c r="F40" s="195">
        <v>140.4</v>
      </c>
    </row>
    <row r="41" spans="1:6" ht="15" customHeight="1">
      <c r="A41" s="1028" t="s">
        <v>1190</v>
      </c>
      <c r="B41" s="1217">
        <v>82.7</v>
      </c>
      <c r="C41" s="1217">
        <v>116.9</v>
      </c>
      <c r="D41" s="1217">
        <v>109.9</v>
      </c>
      <c r="E41" s="1217">
        <v>115.1</v>
      </c>
      <c r="F41" s="195">
        <v>118.6</v>
      </c>
    </row>
    <row r="42" spans="1:6" ht="15" customHeight="1">
      <c r="A42" s="1020" t="s">
        <v>119</v>
      </c>
      <c r="B42" s="1217">
        <v>92.9</v>
      </c>
      <c r="C42" s="1217">
        <v>91.2</v>
      </c>
      <c r="D42" s="1217">
        <v>99.7</v>
      </c>
      <c r="E42" s="1217">
        <v>110.1</v>
      </c>
      <c r="F42" s="195">
        <v>114.9</v>
      </c>
    </row>
    <row r="43" spans="1:6" ht="15" customHeight="1">
      <c r="A43" s="1020" t="s">
        <v>21</v>
      </c>
      <c r="B43" s="1217">
        <v>73.900000000000006</v>
      </c>
      <c r="C43" s="1217">
        <v>109</v>
      </c>
      <c r="D43" s="1217">
        <v>109.1</v>
      </c>
      <c r="E43" s="1217">
        <v>110.9</v>
      </c>
      <c r="F43" s="195">
        <v>117.9</v>
      </c>
    </row>
    <row r="44" spans="1:6" ht="15" customHeight="1">
      <c r="A44" s="1020" t="s">
        <v>120</v>
      </c>
      <c r="B44" s="1217">
        <v>56</v>
      </c>
      <c r="C44" s="1217">
        <v>144.1</v>
      </c>
      <c r="D44" s="1217">
        <v>114.2</v>
      </c>
      <c r="E44" s="1217">
        <v>130.5</v>
      </c>
      <c r="F44" s="7">
        <v>200</v>
      </c>
    </row>
    <row r="45" spans="1:6" ht="15" customHeight="1">
      <c r="A45" s="1020" t="s">
        <v>121</v>
      </c>
      <c r="B45" s="1217">
        <v>66.8</v>
      </c>
      <c r="C45" s="1217">
        <v>134.4</v>
      </c>
      <c r="D45" s="1217">
        <v>102.8</v>
      </c>
      <c r="E45" s="1217">
        <v>104.7</v>
      </c>
      <c r="F45" s="7">
        <v>103.4</v>
      </c>
    </row>
    <row r="46" spans="1:6" ht="15" customHeight="1">
      <c r="A46" s="1020" t="s">
        <v>122</v>
      </c>
      <c r="B46" s="1217">
        <v>100.6</v>
      </c>
      <c r="C46" s="1217">
        <v>101.1</v>
      </c>
      <c r="D46" s="1217">
        <v>101</v>
      </c>
      <c r="E46" s="1217">
        <v>100</v>
      </c>
      <c r="F46" s="7">
        <v>84.8</v>
      </c>
    </row>
    <row r="47" spans="1:6" ht="15" customHeight="1">
      <c r="A47" s="1020" t="s">
        <v>197</v>
      </c>
      <c r="B47" s="1217">
        <v>91.2</v>
      </c>
      <c r="C47" s="1217">
        <v>99</v>
      </c>
      <c r="D47" s="1217">
        <v>88.5</v>
      </c>
      <c r="E47" s="1217">
        <v>89.9</v>
      </c>
      <c r="F47" s="7">
        <v>82</v>
      </c>
    </row>
    <row r="48" spans="1:6" ht="15" customHeight="1">
      <c r="A48" s="1022" t="s">
        <v>123</v>
      </c>
      <c r="B48" s="1217">
        <v>83.6</v>
      </c>
      <c r="C48" s="1217">
        <v>106.8</v>
      </c>
      <c r="D48" s="1217">
        <v>91.1</v>
      </c>
      <c r="E48" s="1217">
        <v>94.3</v>
      </c>
      <c r="F48" s="7">
        <v>103</v>
      </c>
    </row>
    <row r="49" spans="1:6" ht="15" customHeight="1">
      <c r="A49" s="1020" t="s">
        <v>114</v>
      </c>
      <c r="B49" s="1217">
        <v>99.3</v>
      </c>
      <c r="C49" s="1217">
        <v>102.2</v>
      </c>
      <c r="D49" s="1217">
        <v>100.3</v>
      </c>
      <c r="E49" s="1217">
        <v>101.5</v>
      </c>
      <c r="F49" s="7">
        <v>87.1</v>
      </c>
    </row>
    <row r="50" spans="1:6" ht="15" customHeight="1">
      <c r="A50" s="1019" t="s">
        <v>115</v>
      </c>
      <c r="B50" s="1217">
        <v>100.8</v>
      </c>
      <c r="C50" s="1217">
        <v>100.5</v>
      </c>
      <c r="D50" s="1217">
        <v>103.5</v>
      </c>
      <c r="E50" s="1217">
        <v>100.4</v>
      </c>
      <c r="F50" s="7">
        <v>104</v>
      </c>
    </row>
    <row r="51" spans="1:6" ht="15" customHeight="1">
      <c r="A51" s="1022" t="s">
        <v>199</v>
      </c>
      <c r="B51" s="1217">
        <v>100</v>
      </c>
      <c r="C51" s="1217">
        <v>100.8</v>
      </c>
      <c r="D51" s="1217">
        <v>100.8</v>
      </c>
      <c r="E51" s="1217">
        <v>106.9</v>
      </c>
      <c r="F51" s="7">
        <v>91.9</v>
      </c>
    </row>
    <row r="52" spans="1:6" ht="15" customHeight="1">
      <c r="A52" s="1023" t="s">
        <v>124</v>
      </c>
      <c r="B52" s="1217">
        <v>101.6</v>
      </c>
      <c r="C52" s="1217">
        <v>98.8</v>
      </c>
      <c r="D52" s="1217">
        <v>98.6</v>
      </c>
      <c r="E52" s="1217">
        <v>100.5</v>
      </c>
      <c r="F52" s="7">
        <v>100</v>
      </c>
    </row>
    <row r="53" spans="1:6" ht="15" customHeight="1">
      <c r="A53" s="1024" t="s">
        <v>125</v>
      </c>
      <c r="B53" s="1217">
        <v>89.2</v>
      </c>
      <c r="C53" s="1217">
        <v>89.3</v>
      </c>
      <c r="D53" s="1217">
        <v>92.1</v>
      </c>
      <c r="E53" s="1217">
        <v>117.9</v>
      </c>
      <c r="F53" s="7">
        <v>101.9</v>
      </c>
    </row>
    <row r="54" spans="1:6" ht="15" customHeight="1">
      <c r="A54" s="1024" t="s">
        <v>452</v>
      </c>
      <c r="B54" s="1218" t="s">
        <v>60</v>
      </c>
      <c r="C54" s="1218" t="s">
        <v>60</v>
      </c>
      <c r="D54" s="1218" t="s">
        <v>60</v>
      </c>
      <c r="E54" s="1218" t="s">
        <v>60</v>
      </c>
      <c r="F54" s="7"/>
    </row>
    <row r="55" spans="1:6" ht="15" customHeight="1">
      <c r="A55" s="1073" t="s">
        <v>660</v>
      </c>
      <c r="B55" s="1227">
        <v>93.4</v>
      </c>
      <c r="C55" s="1227">
        <v>122.1</v>
      </c>
      <c r="D55" s="1227">
        <v>111.4</v>
      </c>
      <c r="E55" s="1227">
        <v>113.4</v>
      </c>
      <c r="F55" s="991">
        <v>112.2</v>
      </c>
    </row>
    <row r="56" spans="1:6" ht="15" customHeight="1">
      <c r="A56" s="1016"/>
      <c r="B56" s="1059"/>
      <c r="C56" s="1059"/>
      <c r="D56" s="1059"/>
      <c r="E56" s="110"/>
    </row>
    <row r="57" spans="1:6" ht="15" customHeight="1">
      <c r="A57" s="1016"/>
      <c r="B57" s="1059"/>
      <c r="C57" s="1059"/>
      <c r="D57" s="1059"/>
      <c r="E57" s="110"/>
    </row>
    <row r="58" spans="1:6" ht="15" customHeight="1">
      <c r="A58" s="1851" t="s">
        <v>662</v>
      </c>
      <c r="B58" s="1851"/>
      <c r="C58" s="1851"/>
      <c r="D58" s="1851"/>
      <c r="E58" s="110"/>
    </row>
    <row r="59" spans="1:6" ht="15" customHeight="1">
      <c r="A59" s="1854" t="s">
        <v>663</v>
      </c>
      <c r="B59" s="1854"/>
      <c r="C59" s="1854"/>
      <c r="D59" s="1854"/>
      <c r="E59" s="110"/>
    </row>
    <row r="60" spans="1:6" ht="15" customHeight="1" thickBot="1">
      <c r="A60" s="1855"/>
      <c r="B60" s="1855"/>
      <c r="C60" s="1855"/>
      <c r="D60" s="1855"/>
      <c r="E60" s="1855"/>
      <c r="F60" s="654"/>
    </row>
    <row r="61" spans="1:6" ht="15" customHeight="1" thickBot="1">
      <c r="A61" s="1586"/>
      <c r="B61" s="1587">
        <v>2020</v>
      </c>
      <c r="C61" s="1587">
        <v>2021</v>
      </c>
      <c r="D61" s="1587">
        <v>2022</v>
      </c>
      <c r="E61" s="1587">
        <v>2023</v>
      </c>
      <c r="F61" s="1658">
        <v>2024</v>
      </c>
    </row>
    <row r="62" spans="1:6" ht="15" customHeight="1">
      <c r="A62" s="1025"/>
      <c r="B62" s="7"/>
      <c r="C62" s="7"/>
      <c r="D62" s="7"/>
      <c r="E62" s="1"/>
    </row>
    <row r="63" spans="1:6" ht="15" customHeight="1">
      <c r="A63" s="1223" t="s">
        <v>38</v>
      </c>
      <c r="B63" s="1224">
        <v>238834.2</v>
      </c>
      <c r="C63" s="1224">
        <v>233888</v>
      </c>
      <c r="D63" s="1224">
        <v>284269.90000000002</v>
      </c>
      <c r="E63" s="1225">
        <v>357260.67689999996</v>
      </c>
      <c r="F63" s="1828">
        <f>F64+F65+F66+F67+F68+F69+F70+F71+F72+F73+F74+F75+F76+F77+F78+F79+F80+F81+F82</f>
        <v>47057.8</v>
      </c>
    </row>
    <row r="64" spans="1:6" ht="15" customHeight="1">
      <c r="A64" s="1007" t="s">
        <v>1443</v>
      </c>
      <c r="B64" s="1009">
        <v>17477.400000000001</v>
      </c>
      <c r="C64" s="1009">
        <v>20307.7</v>
      </c>
      <c r="D64" s="1009">
        <v>22699.599999999999</v>
      </c>
      <c r="E64" s="1219">
        <v>24091.493699999999</v>
      </c>
      <c r="F64" s="1009">
        <v>1656.9</v>
      </c>
    </row>
    <row r="65" spans="1:6" ht="15" customHeight="1">
      <c r="A65" s="1007" t="s">
        <v>39</v>
      </c>
      <c r="B65" s="1009">
        <v>3185.6</v>
      </c>
      <c r="C65" s="1009">
        <v>3255.6</v>
      </c>
      <c r="D65" s="1009">
        <v>3565.6</v>
      </c>
      <c r="E65" s="1219">
        <v>3828.2042999999999</v>
      </c>
      <c r="F65" s="1829">
        <v>3714.4</v>
      </c>
    </row>
    <row r="66" spans="1:6" ht="15" customHeight="1">
      <c r="A66" s="1007" t="s">
        <v>665</v>
      </c>
      <c r="B66" s="1009">
        <v>13414.2</v>
      </c>
      <c r="C66" s="1009">
        <v>13782.1</v>
      </c>
      <c r="D66" s="1009">
        <v>14505.2</v>
      </c>
      <c r="E66" s="1219">
        <v>14808.683000000001</v>
      </c>
      <c r="F66" s="1829">
        <v>14727.8</v>
      </c>
    </row>
    <row r="67" spans="1:6" ht="15" customHeight="1">
      <c r="A67" s="1029" t="s">
        <v>1444</v>
      </c>
      <c r="B67" s="1009">
        <v>136.9</v>
      </c>
      <c r="C67" s="1009">
        <v>223.6</v>
      </c>
      <c r="D67" s="1009">
        <v>265.3</v>
      </c>
      <c r="E67" s="1219">
        <v>225.1464</v>
      </c>
      <c r="F67" s="1829">
        <v>390.5</v>
      </c>
    </row>
    <row r="68" spans="1:6" ht="15" customHeight="1">
      <c r="A68" s="1007" t="s">
        <v>1445</v>
      </c>
      <c r="B68" s="1009">
        <v>228.9</v>
      </c>
      <c r="C68" s="1009">
        <v>229</v>
      </c>
      <c r="D68" s="1009">
        <v>244.4</v>
      </c>
      <c r="E68" s="1219">
        <v>397.06849999999997</v>
      </c>
      <c r="F68" s="1829">
        <v>411.3</v>
      </c>
    </row>
    <row r="69" spans="1:6" ht="15" customHeight="1">
      <c r="A69" s="1007" t="s">
        <v>113</v>
      </c>
      <c r="B69" s="1009">
        <v>4460.3999999999996</v>
      </c>
      <c r="C69" s="1009">
        <v>4761.1000000000004</v>
      </c>
      <c r="D69" s="1009">
        <v>732.7</v>
      </c>
      <c r="E69" s="1219">
        <v>937.47890000000007</v>
      </c>
      <c r="F69" s="7">
        <v>998.5</v>
      </c>
    </row>
    <row r="70" spans="1:6" ht="15" customHeight="1">
      <c r="A70" s="1029" t="s">
        <v>1446</v>
      </c>
      <c r="B70" s="1009">
        <v>499.9</v>
      </c>
      <c r="C70" s="1009">
        <v>461.8</v>
      </c>
      <c r="D70" s="1009">
        <v>495.3</v>
      </c>
      <c r="E70" s="1219">
        <v>417.88340000000005</v>
      </c>
      <c r="F70" s="7">
        <v>434.8</v>
      </c>
    </row>
    <row r="71" spans="1:6" ht="15" customHeight="1">
      <c r="A71" s="1007" t="s">
        <v>666</v>
      </c>
      <c r="B71" s="1009">
        <v>353.6</v>
      </c>
      <c r="C71" s="1009">
        <v>428.1</v>
      </c>
      <c r="D71" s="1009">
        <v>361.3</v>
      </c>
      <c r="E71" s="1219">
        <v>349.58519999999999</v>
      </c>
      <c r="F71" s="7">
        <v>286.5</v>
      </c>
    </row>
    <row r="72" spans="1:6" ht="15" customHeight="1">
      <c r="A72" s="1007" t="s">
        <v>667</v>
      </c>
      <c r="B72" s="1009">
        <v>220.2</v>
      </c>
      <c r="C72" s="1009">
        <v>484.6</v>
      </c>
      <c r="D72" s="1009">
        <v>265.2</v>
      </c>
      <c r="E72" s="1219">
        <v>528.46900000000005</v>
      </c>
      <c r="F72" s="7">
        <v>0.7</v>
      </c>
    </row>
    <row r="73" spans="1:6" ht="15" customHeight="1">
      <c r="A73" s="1007" t="s">
        <v>120</v>
      </c>
      <c r="B73" s="1009">
        <v>7.7</v>
      </c>
      <c r="C73" s="1009">
        <v>5.3</v>
      </c>
      <c r="D73" s="1009">
        <v>5.4</v>
      </c>
      <c r="E73" s="1219">
        <v>5.524</v>
      </c>
      <c r="F73" s="7">
        <v>5.3</v>
      </c>
    </row>
    <row r="74" spans="1:6" ht="15" customHeight="1">
      <c r="A74" s="1007" t="s">
        <v>668</v>
      </c>
      <c r="B74" s="1009">
        <v>35.700000000000003</v>
      </c>
      <c r="C74" s="1009">
        <v>41.2</v>
      </c>
      <c r="D74" s="1009">
        <v>45</v>
      </c>
      <c r="E74" s="1219">
        <v>45.678800000000003</v>
      </c>
      <c r="F74" s="7">
        <v>46.3</v>
      </c>
    </row>
    <row r="75" spans="1:6" ht="15" customHeight="1">
      <c r="A75" s="1029" t="s">
        <v>1447</v>
      </c>
      <c r="B75" s="1009">
        <v>186411.1</v>
      </c>
      <c r="C75" s="1009">
        <v>176260.6</v>
      </c>
      <c r="D75" s="1009">
        <v>225786.4</v>
      </c>
      <c r="E75" s="1219">
        <v>292054.91680000001</v>
      </c>
      <c r="F75" s="7">
        <v>189.2</v>
      </c>
    </row>
    <row r="76" spans="1:6" ht="15" customHeight="1">
      <c r="A76" s="1029" t="s">
        <v>1191</v>
      </c>
      <c r="B76" s="1009">
        <v>168.4</v>
      </c>
      <c r="C76" s="1009">
        <v>144.9</v>
      </c>
      <c r="D76" s="1009">
        <v>181.4</v>
      </c>
      <c r="E76" s="1219">
        <v>282.17559999999997</v>
      </c>
      <c r="F76" s="1829">
        <v>297.3</v>
      </c>
    </row>
    <row r="77" spans="1:6" ht="15" customHeight="1">
      <c r="A77" s="1029" t="s">
        <v>1105</v>
      </c>
      <c r="B77" s="1009">
        <v>116.8</v>
      </c>
      <c r="C77" s="1009">
        <v>119.1</v>
      </c>
      <c r="D77" s="1009">
        <v>146.5</v>
      </c>
      <c r="E77" s="1219">
        <v>206.4205</v>
      </c>
      <c r="F77" s="1829">
        <v>194.3</v>
      </c>
    </row>
    <row r="78" spans="1:6" ht="15" customHeight="1">
      <c r="A78" s="1029" t="s">
        <v>1448</v>
      </c>
      <c r="B78" s="1009">
        <v>9621.2000000000007</v>
      </c>
      <c r="C78" s="1009">
        <v>11004.6</v>
      </c>
      <c r="D78" s="1009">
        <v>12172.9</v>
      </c>
      <c r="E78" s="1219">
        <v>7562.9742999999999</v>
      </c>
      <c r="F78" s="1829">
        <v>11589.4</v>
      </c>
    </row>
    <row r="79" spans="1:6" ht="15" customHeight="1">
      <c r="A79" s="1007" t="s">
        <v>115</v>
      </c>
      <c r="B79" s="1009">
        <v>312.2</v>
      </c>
      <c r="C79" s="1009">
        <v>339.4</v>
      </c>
      <c r="D79" s="1009">
        <v>519.5</v>
      </c>
      <c r="E79" s="1219">
        <v>8351.1809000000012</v>
      </c>
      <c r="F79" s="1829">
        <v>8960.9</v>
      </c>
    </row>
    <row r="80" spans="1:6" ht="15" customHeight="1">
      <c r="A80" s="1007" t="s">
        <v>669</v>
      </c>
      <c r="B80" s="1009">
        <v>1743.5</v>
      </c>
      <c r="C80" s="1009">
        <v>1857.2</v>
      </c>
      <c r="D80" s="1009">
        <v>2067</v>
      </c>
      <c r="E80" s="1219">
        <v>2661.5707000000002</v>
      </c>
      <c r="F80" s="1829">
        <v>2741.9</v>
      </c>
    </row>
    <row r="81" spans="1:6" ht="15" customHeight="1">
      <c r="A81" s="1007" t="s">
        <v>670</v>
      </c>
      <c r="B81" s="1009">
        <v>301.3</v>
      </c>
      <c r="C81" s="1009">
        <v>37.4</v>
      </c>
      <c r="D81" s="1009">
        <v>40.200000000000003</v>
      </c>
      <c r="E81" s="1219">
        <v>330.94279999999998</v>
      </c>
      <c r="F81" s="7">
        <v>310.89999999999998</v>
      </c>
    </row>
    <row r="82" spans="1:6" ht="15" customHeight="1">
      <c r="A82" s="1075" t="s">
        <v>671</v>
      </c>
      <c r="B82" s="1080">
        <v>139.19999999999999</v>
      </c>
      <c r="C82" s="1080">
        <v>144.69999999999999</v>
      </c>
      <c r="D82" s="1080">
        <v>171</v>
      </c>
      <c r="E82" s="1228">
        <v>175.2801</v>
      </c>
      <c r="F82" s="7">
        <v>100.9</v>
      </c>
    </row>
    <row r="83" spans="1:6" ht="15" customHeight="1">
      <c r="A83" s="1007"/>
      <c r="B83" s="75"/>
      <c r="C83" s="75"/>
      <c r="D83" s="75"/>
      <c r="E83" s="110"/>
      <c r="F83" s="1220"/>
    </row>
    <row r="84" spans="1:6" ht="15" customHeight="1">
      <c r="A84" s="1007"/>
      <c r="B84" s="75"/>
      <c r="C84" s="75"/>
      <c r="D84" s="75"/>
      <c r="E84" s="110"/>
      <c r="F84" s="1220"/>
    </row>
    <row r="85" spans="1:6" ht="15" customHeight="1">
      <c r="A85" s="1851" t="s">
        <v>672</v>
      </c>
      <c r="B85" s="1851"/>
      <c r="C85" s="1851"/>
      <c r="D85" s="1851"/>
      <c r="E85" s="1851"/>
      <c r="F85" s="1220"/>
    </row>
    <row r="86" spans="1:6" ht="15" customHeight="1">
      <c r="A86" s="1852" t="s">
        <v>663</v>
      </c>
      <c r="B86" s="1852"/>
      <c r="C86" s="1852"/>
      <c r="D86" s="1852"/>
      <c r="E86" s="1077"/>
      <c r="F86" s="1659"/>
    </row>
    <row r="87" spans="1:6" ht="15" customHeight="1">
      <c r="A87" s="1078"/>
      <c r="B87" s="1079">
        <v>2020</v>
      </c>
      <c r="C87" s="1079">
        <v>2021</v>
      </c>
      <c r="D87" s="1079">
        <v>2022</v>
      </c>
      <c r="E87" s="1079">
        <v>2023</v>
      </c>
      <c r="F87" s="1654">
        <v>2024</v>
      </c>
    </row>
    <row r="88" spans="1:6" ht="15" customHeight="1">
      <c r="A88" s="1025"/>
      <c r="B88" s="7"/>
      <c r="C88" s="7"/>
      <c r="D88" s="7"/>
      <c r="E88" s="110"/>
    </row>
    <row r="89" spans="1:6" ht="15" customHeight="1">
      <c r="A89" s="998" t="s">
        <v>38</v>
      </c>
      <c r="B89" s="1081">
        <v>110574.3</v>
      </c>
      <c r="C89" s="1081" t="s">
        <v>1454</v>
      </c>
      <c r="D89" s="1081">
        <v>145154.79999999999</v>
      </c>
      <c r="E89" s="1225">
        <v>213370.81880000001</v>
      </c>
      <c r="F89" s="1825">
        <v>42352</v>
      </c>
    </row>
    <row r="90" spans="1:6" ht="15" customHeight="1">
      <c r="A90" s="1007" t="s">
        <v>1443</v>
      </c>
      <c r="B90" s="1026">
        <v>9669.1</v>
      </c>
      <c r="C90" s="1026">
        <v>11597.7</v>
      </c>
      <c r="D90" s="1026">
        <v>13004.4</v>
      </c>
      <c r="E90" s="1221">
        <v>13363.371800000001</v>
      </c>
      <c r="F90" s="1830">
        <v>1491.2</v>
      </c>
    </row>
    <row r="91" spans="1:6" ht="15" customHeight="1">
      <c r="A91" s="1007" t="s">
        <v>39</v>
      </c>
      <c r="B91" s="1026">
        <v>972.4</v>
      </c>
      <c r="C91" s="1026">
        <v>817.2</v>
      </c>
      <c r="D91" s="1026">
        <v>891.2</v>
      </c>
      <c r="E91" s="1221">
        <v>845.08330000000001</v>
      </c>
      <c r="F91" s="1830">
        <v>3342.8</v>
      </c>
    </row>
    <row r="92" spans="1:6" ht="15" customHeight="1">
      <c r="A92" s="1007" t="s">
        <v>665</v>
      </c>
      <c r="B92" s="1026">
        <v>8036</v>
      </c>
      <c r="C92" s="1026">
        <v>7691.5</v>
      </c>
      <c r="D92" s="1026">
        <v>7737.1</v>
      </c>
      <c r="E92" s="1221">
        <v>7348.0432999999994</v>
      </c>
      <c r="F92" s="1831">
        <v>13255</v>
      </c>
    </row>
    <row r="93" spans="1:6" ht="15" customHeight="1">
      <c r="A93" s="1029" t="s">
        <v>1444</v>
      </c>
      <c r="B93" s="1026">
        <v>120.1</v>
      </c>
      <c r="C93" s="1026">
        <v>213.5</v>
      </c>
      <c r="D93" s="1026">
        <v>240.7</v>
      </c>
      <c r="E93" s="1221">
        <v>215.63670000000002</v>
      </c>
      <c r="F93" s="195">
        <v>351.5</v>
      </c>
    </row>
    <row r="94" spans="1:6" ht="15" customHeight="1">
      <c r="A94" s="1029" t="s">
        <v>1449</v>
      </c>
      <c r="B94" s="1009">
        <v>202.6</v>
      </c>
      <c r="C94" s="1009">
        <v>199.3</v>
      </c>
      <c r="D94" s="1009">
        <v>212.2</v>
      </c>
      <c r="E94" s="1219">
        <v>361.9658</v>
      </c>
      <c r="F94" s="195">
        <v>370</v>
      </c>
    </row>
    <row r="95" spans="1:6" ht="15" customHeight="1">
      <c r="A95" s="1007" t="s">
        <v>113</v>
      </c>
      <c r="B95" s="1009">
        <v>1949.9</v>
      </c>
      <c r="C95" s="1009">
        <v>2074.3000000000002</v>
      </c>
      <c r="D95" s="1009">
        <v>-1473.9</v>
      </c>
      <c r="E95" s="1219">
        <v>484.87979999999999</v>
      </c>
      <c r="F95" s="195">
        <v>898.6</v>
      </c>
    </row>
    <row r="96" spans="1:6" ht="15" customHeight="1">
      <c r="A96" s="1029" t="s">
        <v>1179</v>
      </c>
      <c r="B96" s="1009">
        <v>264.7</v>
      </c>
      <c r="C96" s="1009">
        <v>237.9</v>
      </c>
      <c r="D96" s="1009">
        <v>274</v>
      </c>
      <c r="E96" s="1219">
        <v>207.63670000000002</v>
      </c>
      <c r="F96" s="195">
        <v>391.3</v>
      </c>
    </row>
    <row r="97" spans="1:6" ht="15" customHeight="1">
      <c r="A97" s="1007" t="s">
        <v>119</v>
      </c>
      <c r="B97" s="1009">
        <v>264.2</v>
      </c>
      <c r="C97" s="1009">
        <v>313.39999999999998</v>
      </c>
      <c r="D97" s="1009">
        <v>245.1</v>
      </c>
      <c r="E97" s="1219">
        <v>234.36250000000001</v>
      </c>
      <c r="F97" s="195">
        <v>257.8</v>
      </c>
    </row>
    <row r="98" spans="1:6" ht="15" customHeight="1">
      <c r="A98" s="1007" t="s">
        <v>21</v>
      </c>
      <c r="B98" s="1005">
        <v>211.4</v>
      </c>
      <c r="C98" s="1005">
        <v>473.6</v>
      </c>
      <c r="D98" s="1009">
        <v>263.3</v>
      </c>
      <c r="E98" s="1219">
        <v>503.4248</v>
      </c>
      <c r="F98" s="195">
        <v>0.6</v>
      </c>
    </row>
    <row r="99" spans="1:6" ht="15" customHeight="1">
      <c r="A99" s="1007" t="s">
        <v>120</v>
      </c>
      <c r="B99" s="1009">
        <v>3.9</v>
      </c>
      <c r="C99" s="1009">
        <v>2</v>
      </c>
      <c r="D99" s="1009">
        <v>3.3</v>
      </c>
      <c r="E99" s="1219">
        <v>3.3365</v>
      </c>
      <c r="F99" s="195">
        <v>4.8</v>
      </c>
    </row>
    <row r="100" spans="1:6" ht="15" customHeight="1">
      <c r="A100" s="1007" t="s">
        <v>668</v>
      </c>
      <c r="B100" s="1009">
        <v>19.600000000000001</v>
      </c>
      <c r="C100" s="1009">
        <v>24</v>
      </c>
      <c r="D100" s="1009">
        <v>27</v>
      </c>
      <c r="E100" s="1219">
        <v>26.6633</v>
      </c>
      <c r="F100" s="195">
        <v>41.5</v>
      </c>
    </row>
    <row r="101" spans="1:6" s="654" customFormat="1" ht="15" customHeight="1" thickBot="1">
      <c r="A101" s="1029" t="s">
        <v>1447</v>
      </c>
      <c r="B101" s="1009">
        <v>80054.899999999994</v>
      </c>
      <c r="C101" s="1009">
        <v>67228.899999999994</v>
      </c>
      <c r="D101" s="1009">
        <v>113192.1</v>
      </c>
      <c r="E101" s="1219">
        <v>175222.57440000001</v>
      </c>
      <c r="F101" s="195">
        <v>170.2</v>
      </c>
    </row>
    <row r="102" spans="1:6" ht="15" customHeight="1">
      <c r="A102" s="1029" t="s">
        <v>1191</v>
      </c>
      <c r="B102" s="1009">
        <v>88</v>
      </c>
      <c r="C102" s="1009">
        <v>67.2</v>
      </c>
      <c r="D102" s="1009">
        <v>86.5</v>
      </c>
      <c r="E102" s="1219">
        <v>179.38829999999999</v>
      </c>
      <c r="F102" s="195">
        <v>267.5</v>
      </c>
    </row>
    <row r="103" spans="1:6" ht="15" customHeight="1">
      <c r="A103" s="1029" t="s">
        <v>1105</v>
      </c>
      <c r="B103" s="1009">
        <v>45.2</v>
      </c>
      <c r="C103" s="1009">
        <v>41</v>
      </c>
      <c r="D103" s="1009">
        <v>64.8</v>
      </c>
      <c r="E103" s="1219">
        <v>99.438800000000001</v>
      </c>
      <c r="F103" s="195">
        <v>174.7</v>
      </c>
    </row>
    <row r="104" spans="1:6" ht="15" customHeight="1">
      <c r="A104" s="1029" t="s">
        <v>1448</v>
      </c>
      <c r="B104" s="1009">
        <v>7157.9</v>
      </c>
      <c r="C104" s="1009">
        <v>8188.4</v>
      </c>
      <c r="D104" s="1009">
        <v>8844.2999999999993</v>
      </c>
      <c r="E104" s="1219">
        <v>6316.2791999999999</v>
      </c>
      <c r="F104" s="1830">
        <v>10431</v>
      </c>
    </row>
    <row r="105" spans="1:6" ht="15" customHeight="1">
      <c r="A105" s="1007" t="s">
        <v>115</v>
      </c>
      <c r="B105" s="1009">
        <v>210.2</v>
      </c>
      <c r="C105" s="1009">
        <v>226.9</v>
      </c>
      <c r="D105" s="1009">
        <v>374.9</v>
      </c>
      <c r="E105" s="1219">
        <v>6650.3214000000007</v>
      </c>
      <c r="F105" s="1830">
        <v>8065</v>
      </c>
    </row>
    <row r="106" spans="1:6" ht="15" customHeight="1">
      <c r="A106" s="1007" t="s">
        <v>669</v>
      </c>
      <c r="B106" s="1009">
        <v>864.3</v>
      </c>
      <c r="C106" s="1009">
        <v>883.7</v>
      </c>
      <c r="D106" s="1009">
        <v>979.1</v>
      </c>
      <c r="E106" s="1219">
        <v>889.75009999999997</v>
      </c>
      <c r="F106" s="1830">
        <v>2467.6999999999998</v>
      </c>
    </row>
    <row r="107" spans="1:6" ht="15" customHeight="1">
      <c r="A107" s="1007" t="s">
        <v>670</v>
      </c>
      <c r="B107" s="1009">
        <v>306.5</v>
      </c>
      <c r="C107" s="1009">
        <v>23.7</v>
      </c>
      <c r="D107" s="1009">
        <v>25.5</v>
      </c>
      <c r="E107" s="1219">
        <v>249.30710000000002</v>
      </c>
      <c r="F107" s="195">
        <v>280</v>
      </c>
    </row>
    <row r="108" spans="1:6" ht="15" customHeight="1">
      <c r="A108" s="1075" t="s">
        <v>671</v>
      </c>
      <c r="B108" s="1080">
        <v>133.4</v>
      </c>
      <c r="C108" s="1080">
        <v>139.69999999999999</v>
      </c>
      <c r="D108" s="1080">
        <v>163.19999999999999</v>
      </c>
      <c r="E108" s="1228">
        <v>169.3553</v>
      </c>
      <c r="F108" s="1832">
        <v>90.8</v>
      </c>
    </row>
    <row r="109" spans="1:6" ht="15" customHeight="1">
      <c r="A109" s="1007"/>
      <c r="B109" s="75"/>
      <c r="C109" s="75"/>
      <c r="D109" s="7"/>
      <c r="E109" s="110"/>
    </row>
    <row r="110" spans="1:6" ht="15" customHeight="1">
      <c r="A110" s="1027"/>
      <c r="B110" s="75"/>
      <c r="C110" s="75"/>
      <c r="D110" s="1001"/>
      <c r="E110" s="110"/>
    </row>
    <row r="111" spans="1:6" ht="15" customHeight="1">
      <c r="A111" s="1027"/>
      <c r="B111" s="75"/>
      <c r="C111" s="75"/>
      <c r="D111" s="1001"/>
      <c r="E111" s="110"/>
    </row>
    <row r="112" spans="1:6" ht="15" customHeight="1">
      <c r="A112" s="1853" t="s">
        <v>673</v>
      </c>
      <c r="B112" s="1853"/>
      <c r="C112" s="1853"/>
      <c r="D112" s="1853"/>
      <c r="E112" s="110"/>
    </row>
    <row r="113" spans="1:6" ht="15" customHeight="1">
      <c r="A113" s="1850" t="s">
        <v>663</v>
      </c>
      <c r="B113" s="1850"/>
      <c r="C113" s="1850"/>
      <c r="D113" s="1850"/>
      <c r="E113" s="1077"/>
      <c r="F113" s="369"/>
    </row>
    <row r="114" spans="1:6" ht="15" customHeight="1">
      <c r="A114" s="1078"/>
      <c r="B114" s="1079">
        <v>2020</v>
      </c>
      <c r="C114" s="1079">
        <v>2021</v>
      </c>
      <c r="D114" s="1079">
        <v>2022</v>
      </c>
      <c r="E114" s="1079">
        <v>2023</v>
      </c>
      <c r="F114" s="1660">
        <v>2024</v>
      </c>
    </row>
    <row r="115" spans="1:6" ht="15" customHeight="1">
      <c r="A115" s="1082" t="s">
        <v>38</v>
      </c>
      <c r="B115" s="1081">
        <v>5869.6</v>
      </c>
      <c r="C115" s="1081">
        <v>5837.3</v>
      </c>
      <c r="D115" s="1081">
        <v>6835.1</v>
      </c>
      <c r="E115" s="1222">
        <v>8068.7773999999999</v>
      </c>
      <c r="F115" s="1748">
        <v>8212.7999999999993</v>
      </c>
    </row>
    <row r="116" spans="1:6" ht="15" customHeight="1">
      <c r="A116" s="1006" t="s">
        <v>1443</v>
      </c>
      <c r="B116" s="1026">
        <v>758.6</v>
      </c>
      <c r="C116" s="1026">
        <v>883.2</v>
      </c>
      <c r="D116" s="1026">
        <v>984.9</v>
      </c>
      <c r="E116" s="1222">
        <v>1045.1908000000001</v>
      </c>
      <c r="F116" s="1748">
        <v>1078.8</v>
      </c>
    </row>
    <row r="117" spans="1:6" ht="15" customHeight="1">
      <c r="A117" s="1006" t="s">
        <v>39</v>
      </c>
      <c r="B117" s="1026">
        <v>214.4</v>
      </c>
      <c r="C117" s="1026">
        <v>229.2</v>
      </c>
      <c r="D117" s="1026">
        <v>254.6</v>
      </c>
      <c r="E117" s="1222">
        <v>293.596</v>
      </c>
      <c r="F117" s="1026">
        <v>190.5</v>
      </c>
    </row>
    <row r="118" spans="1:6" ht="15" customHeight="1">
      <c r="A118" s="1006" t="s">
        <v>665</v>
      </c>
      <c r="B118" s="1026">
        <v>794</v>
      </c>
      <c r="C118" s="1026">
        <v>747.4</v>
      </c>
      <c r="D118" s="1026">
        <v>599.79999999999995</v>
      </c>
      <c r="E118" s="1222">
        <v>678.92380000000003</v>
      </c>
      <c r="F118" s="1026">
        <v>607.6</v>
      </c>
    </row>
    <row r="119" spans="1:6" ht="15" customHeight="1">
      <c r="A119" s="6" t="s">
        <v>1444</v>
      </c>
      <c r="B119" s="1026">
        <v>2.2000000000000002</v>
      </c>
      <c r="C119" s="1026">
        <v>2.5</v>
      </c>
      <c r="D119" s="1026">
        <v>5.9</v>
      </c>
      <c r="E119" s="1222">
        <v>0.4047</v>
      </c>
      <c r="F119" s="1026">
        <v>5.0999999999999996</v>
      </c>
    </row>
    <row r="120" spans="1:6" ht="15" customHeight="1">
      <c r="A120" s="6" t="s">
        <v>1450</v>
      </c>
      <c r="B120" s="1026">
        <v>3.6</v>
      </c>
      <c r="C120" s="1026">
        <v>3.7</v>
      </c>
      <c r="D120" s="1026">
        <v>3.6</v>
      </c>
      <c r="E120" s="1222">
        <v>3.3504</v>
      </c>
      <c r="F120" s="1026">
        <v>3.6</v>
      </c>
    </row>
    <row r="121" spans="1:6" ht="15" customHeight="1">
      <c r="A121" s="1006" t="s">
        <v>113</v>
      </c>
      <c r="B121" s="1026">
        <v>161.4</v>
      </c>
      <c r="C121" s="1026">
        <v>158.4</v>
      </c>
      <c r="D121" s="1026">
        <v>1.6</v>
      </c>
      <c r="E121" s="1222">
        <v>71.236699999999999</v>
      </c>
      <c r="F121" s="1026">
        <v>16.899999999999999</v>
      </c>
    </row>
    <row r="122" spans="1:6" ht="15" customHeight="1">
      <c r="A122" s="6" t="s">
        <v>1446</v>
      </c>
      <c r="B122" s="1026">
        <v>30.2</v>
      </c>
      <c r="C122" s="1026">
        <v>2.1</v>
      </c>
      <c r="D122" s="1026">
        <v>5.2</v>
      </c>
      <c r="E122" s="1222">
        <v>5.6704999999999997</v>
      </c>
      <c r="F122" s="1026">
        <v>2.1</v>
      </c>
    </row>
    <row r="123" spans="1:6" ht="15" customHeight="1">
      <c r="A123" s="1006" t="s">
        <v>119</v>
      </c>
      <c r="B123" s="1026">
        <v>15.4</v>
      </c>
      <c r="C123" s="1026">
        <v>16.100000000000001</v>
      </c>
      <c r="D123" s="1026">
        <v>7.8</v>
      </c>
      <c r="E123" s="1222">
        <v>3.5628000000000002</v>
      </c>
      <c r="F123" s="1026">
        <v>7.3</v>
      </c>
    </row>
    <row r="124" spans="1:6" ht="15" customHeight="1">
      <c r="A124" s="1006" t="s">
        <v>21</v>
      </c>
      <c r="B124" s="648">
        <v>2.8</v>
      </c>
      <c r="C124" s="648">
        <v>0.5</v>
      </c>
      <c r="D124" s="1026">
        <v>0.3</v>
      </c>
      <c r="E124" s="1222">
        <v>14.741299999999999</v>
      </c>
      <c r="F124" t="s">
        <v>1036</v>
      </c>
    </row>
    <row r="125" spans="1:6" ht="15" customHeight="1">
      <c r="A125" s="1006" t="s">
        <v>120</v>
      </c>
      <c r="B125" s="1026"/>
      <c r="C125" s="1026" t="s">
        <v>60</v>
      </c>
      <c r="D125" s="1026">
        <v>0.1</v>
      </c>
      <c r="E125" s="1222">
        <v>6.93E-2</v>
      </c>
      <c r="F125" s="1026">
        <v>107.1</v>
      </c>
    </row>
    <row r="126" spans="1:6" ht="15" customHeight="1">
      <c r="A126" s="1006" t="s">
        <v>668</v>
      </c>
      <c r="B126" s="1026">
        <v>1.4</v>
      </c>
      <c r="C126" s="1026">
        <v>1.9</v>
      </c>
      <c r="D126" s="1026">
        <v>2.4</v>
      </c>
      <c r="E126" s="1222">
        <v>2.2870999999999997</v>
      </c>
      <c r="F126" s="1026">
        <v>2.2999999999999998</v>
      </c>
    </row>
    <row r="127" spans="1:6" ht="15" customHeight="1">
      <c r="A127" s="6" t="s">
        <v>1447</v>
      </c>
      <c r="B127" s="1026">
        <v>2811.4</v>
      </c>
      <c r="C127" s="1026">
        <v>2609.6</v>
      </c>
      <c r="D127" s="1026">
        <v>3394.8</v>
      </c>
      <c r="E127" s="1222">
        <v>4241.1181999999999</v>
      </c>
      <c r="F127" s="1835">
        <v>4458</v>
      </c>
    </row>
    <row r="128" spans="1:6" ht="15" customHeight="1">
      <c r="A128" s="6" t="s">
        <v>1451</v>
      </c>
      <c r="B128" s="1026">
        <v>13.2</v>
      </c>
      <c r="C128" s="1026">
        <v>11.1</v>
      </c>
      <c r="D128" s="1026">
        <v>16.7</v>
      </c>
      <c r="E128" s="1222">
        <v>16.3018</v>
      </c>
      <c r="F128" s="1026">
        <v>8.4</v>
      </c>
    </row>
    <row r="129" spans="1:6" ht="15" customHeight="1">
      <c r="A129" s="6" t="s">
        <v>1105</v>
      </c>
      <c r="B129" s="1026">
        <v>0.4</v>
      </c>
      <c r="C129" s="1026">
        <v>1.8</v>
      </c>
      <c r="D129" s="1026">
        <v>3.8</v>
      </c>
      <c r="E129" s="1222">
        <v>5.5949999999999998</v>
      </c>
      <c r="F129" s="1026">
        <v>31.2</v>
      </c>
    </row>
    <row r="130" spans="1:6" ht="15" customHeight="1">
      <c r="A130" s="6" t="s">
        <v>1452</v>
      </c>
      <c r="B130" s="1026">
        <v>780.3</v>
      </c>
      <c r="C130" s="1026">
        <v>865.4</v>
      </c>
      <c r="D130" s="1026">
        <v>1204.3</v>
      </c>
      <c r="E130" s="1222">
        <v>186.7611</v>
      </c>
      <c r="F130" s="1026">
        <v>466.2</v>
      </c>
    </row>
    <row r="131" spans="1:6" ht="15" customHeight="1">
      <c r="A131" s="1006" t="s">
        <v>115</v>
      </c>
      <c r="B131" s="1026">
        <v>26.4</v>
      </c>
      <c r="C131" s="1026">
        <v>29.7</v>
      </c>
      <c r="D131" s="1583">
        <v>37</v>
      </c>
      <c r="E131" s="1222">
        <v>599.38290000000006</v>
      </c>
      <c r="F131" s="1026">
        <v>591.1</v>
      </c>
    </row>
    <row r="132" spans="1:6" ht="15" customHeight="1">
      <c r="A132" s="1006" t="s">
        <v>669</v>
      </c>
      <c r="B132" s="1026">
        <v>252.9</v>
      </c>
      <c r="C132" s="1026">
        <v>272.89999999999998</v>
      </c>
      <c r="D132" s="1026">
        <v>311.60000000000002</v>
      </c>
      <c r="E132" s="1582">
        <v>891.98269999999991</v>
      </c>
      <c r="F132" s="1026">
        <v>736.7</v>
      </c>
    </row>
    <row r="133" spans="1:6" ht="15" customHeight="1">
      <c r="A133" s="1006" t="s">
        <v>670</v>
      </c>
      <c r="B133" s="1026">
        <v>0.8</v>
      </c>
      <c r="C133" s="1026">
        <v>1.6</v>
      </c>
      <c r="D133" s="1026">
        <v>0.6</v>
      </c>
      <c r="E133" s="1582">
        <v>891.98269999999991</v>
      </c>
      <c r="F133" s="1026">
        <v>4.4000000000000004</v>
      </c>
    </row>
    <row r="134" spans="1:6" ht="15" customHeight="1">
      <c r="A134" s="1006" t="s">
        <v>671</v>
      </c>
      <c r="B134" s="1009">
        <v>0.2</v>
      </c>
      <c r="C134" s="1009">
        <v>0.2</v>
      </c>
      <c r="D134" s="1009">
        <v>0.1</v>
      </c>
      <c r="E134" s="1222">
        <v>0.81689999999999996</v>
      </c>
      <c r="F134" s="1026">
        <v>0.1</v>
      </c>
    </row>
    <row r="135" spans="1:6" ht="15" customHeight="1">
      <c r="A135" s="1585"/>
      <c r="B135" s="991"/>
      <c r="C135" s="991"/>
      <c r="D135" s="991"/>
      <c r="E135" s="369"/>
      <c r="F135" s="369"/>
    </row>
    <row r="136" spans="1:6" ht="15" customHeight="1">
      <c r="A136" s="18"/>
      <c r="B136" s="7"/>
      <c r="C136" s="7"/>
      <c r="D136" s="7"/>
    </row>
    <row r="137" spans="1:6" ht="15" customHeight="1">
      <c r="A137" s="18"/>
      <c r="B137" s="7"/>
      <c r="C137" s="7"/>
      <c r="D137" s="7"/>
    </row>
    <row r="138" spans="1:6">
      <c r="A138" s="18"/>
      <c r="B138" s="7"/>
      <c r="C138" s="7"/>
      <c r="D138" s="7"/>
    </row>
    <row r="139" spans="1:6">
      <c r="A139" s="18"/>
      <c r="B139" s="7"/>
      <c r="C139" s="7"/>
      <c r="D139" s="7"/>
    </row>
    <row r="140" spans="1:6">
      <c r="A140" s="18"/>
      <c r="B140" s="7"/>
      <c r="C140" s="7"/>
      <c r="D140" s="7"/>
    </row>
    <row r="141" spans="1:6">
      <c r="A141" s="18"/>
      <c r="B141" s="7"/>
      <c r="C141" s="7"/>
      <c r="D141" s="7"/>
    </row>
    <row r="142" spans="1:6">
      <c r="A142" s="18"/>
      <c r="B142" s="7"/>
      <c r="C142" s="7"/>
      <c r="D142" s="7"/>
    </row>
    <row r="143" spans="1:6">
      <c r="A143" s="18"/>
      <c r="B143" s="7"/>
      <c r="C143" s="7"/>
      <c r="D143" s="7"/>
    </row>
    <row r="144" spans="1:6">
      <c r="A144" s="18"/>
      <c r="B144" s="7"/>
      <c r="C144" s="7"/>
      <c r="D144" s="7"/>
    </row>
    <row r="145" spans="1:4">
      <c r="A145" s="18"/>
      <c r="B145" s="7"/>
      <c r="C145" s="7"/>
      <c r="D145" s="7"/>
    </row>
    <row r="146" spans="1:4">
      <c r="A146" s="18"/>
      <c r="B146" s="7"/>
      <c r="C146" s="7"/>
      <c r="D146" s="7"/>
    </row>
    <row r="147" spans="1:4">
      <c r="A147" s="18"/>
      <c r="B147" s="7"/>
      <c r="C147" s="7"/>
      <c r="D147" s="7"/>
    </row>
    <row r="148" spans="1:4">
      <c r="A148" s="18"/>
      <c r="B148" s="7"/>
      <c r="C148" s="7"/>
      <c r="D148" s="7"/>
    </row>
    <row r="149" spans="1:4">
      <c r="A149" s="18"/>
      <c r="B149" s="7"/>
      <c r="C149" s="7"/>
      <c r="D149" s="7"/>
    </row>
    <row r="150" spans="1:4">
      <c r="A150" s="18"/>
      <c r="B150" s="7"/>
      <c r="C150" s="7"/>
      <c r="D150" s="7"/>
    </row>
    <row r="151" spans="1:4">
      <c r="A151" s="18"/>
      <c r="B151" s="7"/>
      <c r="C151" s="7"/>
      <c r="D151" s="7"/>
    </row>
    <row r="152" spans="1:4">
      <c r="A152" s="18"/>
      <c r="B152" s="7"/>
      <c r="C152" s="7"/>
      <c r="D152" s="7"/>
    </row>
    <row r="153" spans="1:4">
      <c r="A153" s="18"/>
      <c r="B153" s="7"/>
      <c r="C153" s="7"/>
      <c r="D153" s="7"/>
    </row>
    <row r="154" spans="1:4">
      <c r="A154" s="18"/>
      <c r="B154" s="7"/>
      <c r="C154" s="7"/>
      <c r="D154" s="7"/>
    </row>
    <row r="155" spans="1:4">
      <c r="A155" s="18"/>
      <c r="B155" s="7"/>
      <c r="C155" s="7"/>
      <c r="D155" s="7"/>
    </row>
    <row r="156" spans="1:4">
      <c r="A156" s="18"/>
      <c r="B156" s="7"/>
      <c r="C156" s="7"/>
      <c r="D156" s="7"/>
    </row>
    <row r="157" spans="1:4">
      <c r="A157" s="18"/>
      <c r="B157" s="7"/>
      <c r="C157" s="7"/>
      <c r="D157" s="7"/>
    </row>
    <row r="158" spans="1:4">
      <c r="A158" s="18"/>
      <c r="B158" s="7"/>
      <c r="C158" s="7"/>
      <c r="D158" s="7"/>
    </row>
    <row r="159" spans="1:4">
      <c r="A159" s="18"/>
      <c r="B159" s="7"/>
      <c r="C159" s="7"/>
      <c r="D159" s="7"/>
    </row>
    <row r="160" spans="1:4">
      <c r="A160" s="18"/>
      <c r="B160" s="7"/>
      <c r="C160" s="7"/>
      <c r="D160" s="7"/>
    </row>
    <row r="161" spans="1:4">
      <c r="A161" s="18"/>
      <c r="B161" s="7"/>
      <c r="C161" s="7"/>
      <c r="D161" s="7"/>
    </row>
    <row r="162" spans="1:4">
      <c r="A162" s="18"/>
      <c r="B162" s="7"/>
      <c r="C162" s="7"/>
      <c r="D162" s="7"/>
    </row>
    <row r="163" spans="1:4">
      <c r="A163" s="18"/>
      <c r="B163" s="7"/>
      <c r="C163" s="7"/>
      <c r="D163" s="7"/>
    </row>
    <row r="164" spans="1:4">
      <c r="A164" s="18"/>
      <c r="B164" s="7"/>
      <c r="C164" s="7"/>
      <c r="D164" s="7"/>
    </row>
    <row r="165" spans="1:4">
      <c r="A165" s="18"/>
      <c r="B165" s="7"/>
      <c r="C165" s="7"/>
      <c r="D165" s="7"/>
    </row>
    <row r="166" spans="1:4">
      <c r="A166" s="18"/>
      <c r="B166" s="7"/>
      <c r="C166" s="7"/>
      <c r="D166" s="7"/>
    </row>
    <row r="167" spans="1:4">
      <c r="A167" s="18"/>
      <c r="B167" s="7"/>
      <c r="C167" s="7"/>
      <c r="D167" s="7"/>
    </row>
    <row r="168" spans="1:4">
      <c r="A168" s="18"/>
      <c r="B168" s="7"/>
      <c r="C168" s="7"/>
      <c r="D168" s="7"/>
    </row>
    <row r="169" spans="1:4">
      <c r="A169" s="18"/>
      <c r="B169" s="7"/>
      <c r="C169" s="7"/>
      <c r="D169" s="7"/>
    </row>
    <row r="170" spans="1:4">
      <c r="A170" s="18"/>
      <c r="B170" s="7"/>
      <c r="C170" s="7"/>
      <c r="D170" s="7"/>
    </row>
    <row r="171" spans="1:4">
      <c r="A171" s="18"/>
      <c r="B171" s="7"/>
      <c r="C171" s="7"/>
      <c r="D171" s="7"/>
    </row>
    <row r="172" spans="1:4">
      <c r="A172" s="18"/>
      <c r="B172" s="7"/>
      <c r="C172" s="7"/>
      <c r="D172" s="7"/>
    </row>
    <row r="173" spans="1:4">
      <c r="A173" s="18"/>
      <c r="B173" s="7"/>
      <c r="C173" s="7"/>
      <c r="D173" s="7"/>
    </row>
    <row r="174" spans="1:4">
      <c r="A174" s="18"/>
      <c r="B174" s="7"/>
      <c r="C174" s="7"/>
      <c r="D174" s="7"/>
    </row>
    <row r="175" spans="1:4">
      <c r="A175" s="18"/>
      <c r="B175" s="7"/>
      <c r="C175" s="7"/>
      <c r="D175" s="7"/>
    </row>
    <row r="176" spans="1:4">
      <c r="A176" s="18"/>
      <c r="B176" s="7"/>
      <c r="C176" s="7"/>
      <c r="D176" s="7"/>
    </row>
    <row r="177" spans="1:4">
      <c r="A177" s="18"/>
      <c r="B177" s="7"/>
      <c r="C177" s="7"/>
      <c r="D177" s="7"/>
    </row>
    <row r="178" spans="1:4">
      <c r="A178" s="18"/>
      <c r="B178" s="7"/>
      <c r="C178" s="7"/>
      <c r="D178" s="7"/>
    </row>
    <row r="179" spans="1:4">
      <c r="A179" s="18"/>
      <c r="B179" s="7"/>
      <c r="C179" s="7"/>
      <c r="D179" s="7"/>
    </row>
    <row r="180" spans="1:4">
      <c r="A180" s="18"/>
      <c r="B180" s="7"/>
      <c r="C180" s="7"/>
      <c r="D180" s="7"/>
    </row>
    <row r="181" spans="1:4">
      <c r="A181" s="18"/>
      <c r="B181" s="7"/>
      <c r="C181" s="7"/>
      <c r="D181" s="7"/>
    </row>
    <row r="182" spans="1:4">
      <c r="A182" s="18"/>
      <c r="B182" s="7"/>
      <c r="C182" s="7"/>
      <c r="D182" s="7"/>
    </row>
    <row r="183" spans="1:4">
      <c r="A183" s="18"/>
      <c r="B183" s="7"/>
      <c r="C183" s="7"/>
      <c r="D183" s="7"/>
    </row>
    <row r="184" spans="1:4">
      <c r="A184" s="18"/>
      <c r="B184" s="7"/>
      <c r="C184" s="7"/>
      <c r="D184" s="7"/>
    </row>
    <row r="185" spans="1:4">
      <c r="A185" s="18"/>
      <c r="B185" s="7"/>
      <c r="C185" s="7"/>
      <c r="D185" s="7"/>
    </row>
    <row r="186" spans="1:4">
      <c r="A186" s="18"/>
      <c r="B186" s="7"/>
      <c r="C186" s="7"/>
      <c r="D186" s="7"/>
    </row>
    <row r="187" spans="1:4">
      <c r="A187" s="18"/>
      <c r="B187" s="7"/>
      <c r="C187" s="7"/>
      <c r="D187" s="7"/>
    </row>
    <row r="188" spans="1:4">
      <c r="A188" s="18"/>
      <c r="B188" s="7"/>
      <c r="C188" s="7"/>
      <c r="D188" s="7"/>
    </row>
    <row r="189" spans="1:4">
      <c r="A189" s="18"/>
      <c r="B189" s="7"/>
      <c r="C189" s="7"/>
      <c r="D189" s="7"/>
    </row>
    <row r="190" spans="1:4">
      <c r="A190" s="18"/>
      <c r="B190" s="7"/>
      <c r="C190" s="7"/>
      <c r="D190" s="7"/>
    </row>
    <row r="191" spans="1:4">
      <c r="A191" s="18"/>
      <c r="B191" s="7"/>
      <c r="C191" s="7"/>
      <c r="D191" s="7"/>
    </row>
    <row r="192" spans="1:4">
      <c r="A192" s="18"/>
      <c r="B192" s="7"/>
      <c r="C192" s="7"/>
      <c r="D192" s="7"/>
    </row>
    <row r="193" spans="1:4">
      <c r="A193" s="18"/>
      <c r="B193" s="7"/>
      <c r="C193" s="7"/>
      <c r="D193" s="7"/>
    </row>
    <row r="194" spans="1:4">
      <c r="A194" s="18"/>
      <c r="B194" s="7"/>
      <c r="C194" s="7"/>
      <c r="D194" s="7"/>
    </row>
    <row r="195" spans="1:4">
      <c r="A195" s="18"/>
      <c r="B195" s="7"/>
      <c r="C195" s="7"/>
      <c r="D195" s="7"/>
    </row>
    <row r="196" spans="1:4">
      <c r="A196" s="18"/>
      <c r="B196" s="7"/>
      <c r="C196" s="7"/>
      <c r="D196" s="7"/>
    </row>
    <row r="197" spans="1:4">
      <c r="A197" s="18"/>
      <c r="B197" s="7"/>
      <c r="C197" s="7"/>
      <c r="D197" s="7"/>
    </row>
    <row r="198" spans="1:4">
      <c r="A198" s="18"/>
      <c r="B198" s="7"/>
      <c r="C198" s="7"/>
      <c r="D198" s="7"/>
    </row>
    <row r="199" spans="1:4">
      <c r="A199" s="18"/>
      <c r="B199" s="7"/>
      <c r="C199" s="7"/>
      <c r="D199" s="7"/>
    </row>
    <row r="200" spans="1:4">
      <c r="A200" s="18"/>
      <c r="B200" s="7"/>
      <c r="C200" s="7"/>
      <c r="D200" s="7"/>
    </row>
    <row r="201" spans="1:4">
      <c r="A201" s="18"/>
      <c r="B201" s="7"/>
      <c r="C201" s="7"/>
      <c r="D201" s="7"/>
    </row>
  </sheetData>
  <mergeCells count="12">
    <mergeCell ref="A1:D1"/>
    <mergeCell ref="A2:D2"/>
    <mergeCell ref="A3:D3"/>
    <mergeCell ref="A30:D30"/>
    <mergeCell ref="A31:D31"/>
    <mergeCell ref="A113:D113"/>
    <mergeCell ref="A58:D58"/>
    <mergeCell ref="A86:D86"/>
    <mergeCell ref="A112:D112"/>
    <mergeCell ref="A85:E85"/>
    <mergeCell ref="A59:D59"/>
    <mergeCell ref="A60:E60"/>
  </mergeCells>
  <pageMargins left="0.70866141732283472" right="0.70866141732283472" top="0.74803149606299213" bottom="0.74803149606299213" header="0.31496062992125984" footer="0.31496062992125984"/>
  <pageSetup paperSize="9" scale="84" firstPageNumber="19" orientation="portrait" useFirstPageNumber="1" r:id="rId1"/>
  <headerFooter alignWithMargins="0">
    <oddFooter>&amp;C&amp;P</oddFooter>
  </headerFooter>
  <rowBreaks count="2" manualBreakCount="2">
    <brk id="56" max="5" man="1"/>
    <brk id="110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/>
  </sheetPr>
  <dimension ref="A1:F49"/>
  <sheetViews>
    <sheetView view="pageBreakPreview" zoomScaleNormal="100" zoomScaleSheetLayoutView="100" workbookViewId="0">
      <selection activeCell="F49" sqref="F49"/>
    </sheetView>
  </sheetViews>
  <sheetFormatPr defaultRowHeight="12.75"/>
  <cols>
    <col min="1" max="1" width="48.83203125" customWidth="1"/>
    <col min="2" max="6" width="11.83203125" customWidth="1"/>
  </cols>
  <sheetData>
    <row r="1" spans="1:6" ht="15.75">
      <c r="A1" s="1862" t="s">
        <v>35</v>
      </c>
      <c r="B1" s="1862"/>
      <c r="C1" s="1862"/>
      <c r="D1" s="1862"/>
      <c r="E1" s="1862"/>
    </row>
    <row r="2" spans="1:6" ht="15.75">
      <c r="A2" s="1863" t="s">
        <v>676</v>
      </c>
      <c r="B2" s="1863"/>
      <c r="C2" s="1863"/>
      <c r="D2" s="1863"/>
      <c r="E2" s="1863"/>
    </row>
    <row r="3" spans="1:6" ht="15.75">
      <c r="A3" s="1864" t="s">
        <v>677</v>
      </c>
      <c r="B3" s="1864"/>
      <c r="C3" s="1864"/>
      <c r="D3" s="1864"/>
      <c r="E3" s="1864"/>
    </row>
    <row r="4" spans="1:6">
      <c r="A4" s="1865" t="s">
        <v>37</v>
      </c>
      <c r="B4" s="1865"/>
      <c r="C4" s="1865"/>
      <c r="D4" s="1865"/>
      <c r="E4" s="1865"/>
      <c r="F4" s="369"/>
    </row>
    <row r="5" spans="1:6" ht="18" customHeight="1">
      <c r="A5" s="1094"/>
      <c r="B5" s="1588">
        <v>2020</v>
      </c>
      <c r="C5" s="1588">
        <v>2021</v>
      </c>
      <c r="D5" s="1588">
        <v>2022</v>
      </c>
      <c r="E5" s="1588">
        <v>2023</v>
      </c>
      <c r="F5" s="1661">
        <v>2024</v>
      </c>
    </row>
    <row r="6" spans="1:6" ht="18" customHeight="1">
      <c r="A6" s="1030" t="s">
        <v>38</v>
      </c>
      <c r="B6" s="806">
        <v>9457.7999999999993</v>
      </c>
      <c r="C6" s="806">
        <v>13463.8</v>
      </c>
      <c r="D6" s="806">
        <v>14596.6</v>
      </c>
      <c r="E6" s="1031">
        <v>17317.599999999999</v>
      </c>
      <c r="F6" s="1706">
        <v>18474.2461</v>
      </c>
    </row>
    <row r="7" spans="1:6" ht="18" customHeight="1">
      <c r="A7" s="1032" t="s">
        <v>39</v>
      </c>
      <c r="B7" s="1033">
        <v>1137.7</v>
      </c>
      <c r="C7" s="1034">
        <v>2401.6</v>
      </c>
      <c r="D7" s="806">
        <v>2393.1999999999998</v>
      </c>
      <c r="E7" s="1031">
        <v>3852.8</v>
      </c>
      <c r="F7" s="1706">
        <v>3144.7305999999999</v>
      </c>
    </row>
    <row r="8" spans="1:6" ht="18" customHeight="1">
      <c r="A8" s="1035" t="s">
        <v>1245</v>
      </c>
      <c r="B8" s="98">
        <v>834.5</v>
      </c>
      <c r="C8" s="835">
        <v>1419</v>
      </c>
      <c r="D8" s="98">
        <v>1833.2</v>
      </c>
      <c r="E8" s="805">
        <v>2127.1</v>
      </c>
      <c r="F8" s="1707">
        <v>1804.8808000000001</v>
      </c>
    </row>
    <row r="9" spans="1:6" ht="18" customHeight="1">
      <c r="A9" s="1035" t="s">
        <v>1246</v>
      </c>
      <c r="B9" s="98">
        <v>50.2</v>
      </c>
      <c r="C9" s="834">
        <v>617.9</v>
      </c>
      <c r="D9" s="98">
        <v>171.7</v>
      </c>
      <c r="E9" s="805">
        <v>786.8</v>
      </c>
      <c r="F9" s="1707">
        <v>637.85580000000004</v>
      </c>
    </row>
    <row r="10" spans="1:6" ht="18" customHeight="1">
      <c r="A10" s="1035" t="s">
        <v>1247</v>
      </c>
      <c r="B10" s="808">
        <v>253</v>
      </c>
      <c r="C10" s="835">
        <v>364.7</v>
      </c>
      <c r="D10" s="98">
        <v>388.3</v>
      </c>
      <c r="E10" s="805">
        <v>939</v>
      </c>
      <c r="F10" s="1707">
        <v>701.99400000000003</v>
      </c>
    </row>
    <row r="11" spans="1:6" ht="18" customHeight="1">
      <c r="A11" s="1032" t="s">
        <v>40</v>
      </c>
      <c r="B11" s="1033">
        <v>7008.5</v>
      </c>
      <c r="C11" s="1033">
        <v>9662.2999999999993</v>
      </c>
      <c r="D11" s="806">
        <v>10713.7</v>
      </c>
      <c r="E11" s="1031">
        <v>11617.8</v>
      </c>
      <c r="F11" s="1706">
        <v>13022.681400000003</v>
      </c>
    </row>
    <row r="12" spans="1:6" ht="18" customHeight="1">
      <c r="A12" s="1041" t="s">
        <v>1248</v>
      </c>
      <c r="B12" s="808">
        <v>423.5</v>
      </c>
      <c r="C12" s="835">
        <v>501.8</v>
      </c>
      <c r="D12" s="98">
        <v>665.1</v>
      </c>
      <c r="E12" s="805">
        <v>610.29999999999995</v>
      </c>
      <c r="F12" s="1707">
        <v>768.61959999999999</v>
      </c>
    </row>
    <row r="13" spans="1:6" ht="18" customHeight="1">
      <c r="A13" s="1041" t="s">
        <v>1249</v>
      </c>
      <c r="B13" s="98">
        <v>424.2</v>
      </c>
      <c r="C13" s="834">
        <v>676.4</v>
      </c>
      <c r="D13" s="98">
        <v>756.7</v>
      </c>
      <c r="E13" s="805">
        <v>687.4</v>
      </c>
      <c r="F13" s="1707">
        <v>720.06550000000004</v>
      </c>
    </row>
    <row r="14" spans="1:6" ht="18" customHeight="1">
      <c r="A14" s="1041" t="s">
        <v>1250</v>
      </c>
      <c r="B14" s="808">
        <v>134</v>
      </c>
      <c r="C14" s="808">
        <v>169</v>
      </c>
      <c r="D14" s="98">
        <v>314.7</v>
      </c>
      <c r="E14" s="805">
        <v>275.8</v>
      </c>
      <c r="F14" s="1707">
        <v>279.51120000000003</v>
      </c>
    </row>
    <row r="15" spans="1:6" ht="18" customHeight="1">
      <c r="A15" s="1041" t="s">
        <v>256</v>
      </c>
      <c r="B15" s="808" t="s">
        <v>60</v>
      </c>
      <c r="C15" s="835" t="s">
        <v>60</v>
      </c>
      <c r="D15" s="835" t="s">
        <v>60</v>
      </c>
      <c r="E15" s="1036" t="s">
        <v>60</v>
      </c>
      <c r="F15" s="1708">
        <v>15.784799999999999</v>
      </c>
    </row>
    <row r="16" spans="1:6" ht="18" customHeight="1">
      <c r="A16" s="1035" t="s">
        <v>257</v>
      </c>
      <c r="B16" s="98">
        <v>1.4</v>
      </c>
      <c r="C16" s="834">
        <v>1.9</v>
      </c>
      <c r="D16" s="98">
        <v>1.9</v>
      </c>
      <c r="E16" s="805">
        <v>1.2</v>
      </c>
      <c r="F16" s="1707">
        <v>1.544</v>
      </c>
    </row>
    <row r="17" spans="1:6" ht="18" customHeight="1">
      <c r="A17" s="1035" t="s">
        <v>258</v>
      </c>
      <c r="B17" s="98">
        <v>7.2</v>
      </c>
      <c r="C17" s="835" t="s">
        <v>60</v>
      </c>
      <c r="D17" s="835" t="s">
        <v>60</v>
      </c>
      <c r="E17" s="98" t="s">
        <v>60</v>
      </c>
      <c r="F17" s="1705" t="s">
        <v>60</v>
      </c>
    </row>
    <row r="18" spans="1:6" ht="18" customHeight="1">
      <c r="A18" s="1041" t="s">
        <v>1251</v>
      </c>
      <c r="B18" s="98">
        <v>5911.7</v>
      </c>
      <c r="C18" s="808">
        <v>8189.8</v>
      </c>
      <c r="D18" s="98">
        <v>8828.7000000000007</v>
      </c>
      <c r="E18" s="805">
        <v>9890.6</v>
      </c>
      <c r="F18" s="1707">
        <v>11082.4458</v>
      </c>
    </row>
    <row r="19" spans="1:6" ht="18" customHeight="1">
      <c r="A19" s="1041" t="s">
        <v>1252</v>
      </c>
      <c r="B19" s="808">
        <v>37</v>
      </c>
      <c r="C19" s="808">
        <v>33.200000000000003</v>
      </c>
      <c r="D19" s="805">
        <v>18.399999999999999</v>
      </c>
      <c r="E19" s="805">
        <v>23.8</v>
      </c>
      <c r="F19" s="1707">
        <v>69.472300000000004</v>
      </c>
    </row>
    <row r="20" spans="1:6" ht="18" customHeight="1">
      <c r="A20" s="1041" t="s">
        <v>819</v>
      </c>
      <c r="B20" s="808">
        <v>45.2</v>
      </c>
      <c r="C20" s="835">
        <v>63.2</v>
      </c>
      <c r="D20" s="805">
        <v>89</v>
      </c>
      <c r="E20" s="805">
        <v>67.8</v>
      </c>
      <c r="F20" s="1705" t="s">
        <v>60</v>
      </c>
    </row>
    <row r="21" spans="1:6" ht="18" customHeight="1">
      <c r="A21" s="1041" t="s">
        <v>1253</v>
      </c>
      <c r="B21" s="808">
        <v>24.3</v>
      </c>
      <c r="C21" s="835">
        <v>27</v>
      </c>
      <c r="D21" s="805">
        <v>39.200000000000003</v>
      </c>
      <c r="E21" s="805">
        <v>60.8</v>
      </c>
      <c r="F21" s="1707">
        <v>85.238199999999992</v>
      </c>
    </row>
    <row r="22" spans="1:6" ht="18" customHeight="1">
      <c r="A22" s="1030" t="s">
        <v>836</v>
      </c>
      <c r="B22" s="1033">
        <v>1197.5</v>
      </c>
      <c r="C22" s="1034">
        <v>1275.4000000000001</v>
      </c>
      <c r="D22" s="1037">
        <v>1338.1</v>
      </c>
      <c r="E22" s="1031">
        <v>1630.1</v>
      </c>
      <c r="F22" s="1706">
        <v>2054.8589999999999</v>
      </c>
    </row>
    <row r="23" spans="1:6" ht="18" customHeight="1">
      <c r="A23" s="1041" t="s">
        <v>1254</v>
      </c>
      <c r="B23" s="808">
        <v>1186.2</v>
      </c>
      <c r="C23" s="835">
        <v>1265</v>
      </c>
      <c r="D23" s="805">
        <v>1323.3</v>
      </c>
      <c r="E23" s="805">
        <v>1615.7</v>
      </c>
      <c r="F23" s="1707">
        <v>2037.2319</v>
      </c>
    </row>
    <row r="24" spans="1:6" ht="18" customHeight="1">
      <c r="A24" s="1041" t="s">
        <v>1255</v>
      </c>
      <c r="B24" s="808">
        <v>11.3</v>
      </c>
      <c r="C24" s="835">
        <v>10.4</v>
      </c>
      <c r="D24" s="805">
        <v>14.7</v>
      </c>
      <c r="E24" s="805">
        <v>14.4</v>
      </c>
      <c r="F24" s="1707">
        <v>17.627099999999999</v>
      </c>
    </row>
    <row r="25" spans="1:6" ht="18" customHeight="1">
      <c r="A25" s="1030" t="s">
        <v>1256</v>
      </c>
      <c r="B25" s="806">
        <v>114.1</v>
      </c>
      <c r="C25" s="1034">
        <v>124.5</v>
      </c>
      <c r="D25" s="1038">
        <v>151.6</v>
      </c>
      <c r="E25" s="1031">
        <v>216.8</v>
      </c>
      <c r="F25" s="1706">
        <v>251.9751</v>
      </c>
    </row>
    <row r="26" spans="1:6" ht="18" customHeight="1">
      <c r="A26" s="1041" t="s">
        <v>1257</v>
      </c>
      <c r="B26" s="808">
        <v>80.7</v>
      </c>
      <c r="C26" s="808">
        <v>84.4</v>
      </c>
      <c r="D26" s="805">
        <v>100.5</v>
      </c>
      <c r="E26" s="805">
        <v>133.69999999999999</v>
      </c>
      <c r="F26" s="1707">
        <v>150.06899999999999</v>
      </c>
    </row>
    <row r="27" spans="1:6" ht="18" customHeight="1">
      <c r="A27" s="1041" t="s">
        <v>1258</v>
      </c>
      <c r="B27" s="808">
        <v>33.4</v>
      </c>
      <c r="C27" s="808">
        <v>36.700000000000003</v>
      </c>
      <c r="D27" s="805">
        <v>45.2</v>
      </c>
      <c r="E27" s="805">
        <v>73.8</v>
      </c>
      <c r="F27" s="1707">
        <v>92.0565</v>
      </c>
    </row>
    <row r="28" spans="1:6" ht="18" customHeight="1">
      <c r="A28" s="1035" t="s">
        <v>1259</v>
      </c>
      <c r="B28" s="98" t="s">
        <v>60</v>
      </c>
      <c r="C28" s="808">
        <v>3.4</v>
      </c>
      <c r="D28" s="805">
        <v>5.9</v>
      </c>
      <c r="E28" s="805">
        <v>9.3000000000000007</v>
      </c>
      <c r="F28" s="1707">
        <v>9.8000000000000007</v>
      </c>
    </row>
    <row r="29" spans="1:6" ht="18" customHeight="1" thickBot="1">
      <c r="A29" s="991"/>
      <c r="B29" s="1083"/>
      <c r="C29" s="1083"/>
      <c r="D29" s="1083"/>
      <c r="E29" s="1084"/>
      <c r="F29" s="1704"/>
    </row>
    <row r="30" spans="1:6" ht="18" customHeight="1">
      <c r="A30" s="837"/>
      <c r="B30" s="9"/>
      <c r="C30" s="9"/>
      <c r="D30" s="9"/>
      <c r="E30" s="9"/>
    </row>
    <row r="31" spans="1:6" ht="18" customHeight="1">
      <c r="A31" s="1866" t="s">
        <v>41</v>
      </c>
      <c r="B31" s="1866"/>
      <c r="C31" s="1866"/>
      <c r="D31" s="1866"/>
      <c r="E31" s="1866"/>
    </row>
    <row r="32" spans="1:6" ht="18" customHeight="1">
      <c r="A32" s="1867" t="s">
        <v>37</v>
      </c>
      <c r="B32" s="1867"/>
      <c r="C32" s="1867"/>
      <c r="D32" s="1867"/>
      <c r="E32" s="1867"/>
      <c r="F32" s="369"/>
    </row>
    <row r="33" spans="1:6" ht="18" customHeight="1">
      <c r="A33" s="1099"/>
      <c r="B33" s="1231">
        <v>2020</v>
      </c>
      <c r="C33" s="1231">
        <v>2021</v>
      </c>
      <c r="D33" s="1231">
        <v>2022</v>
      </c>
      <c r="E33" s="1231">
        <v>2023</v>
      </c>
      <c r="F33" s="1662">
        <v>2024</v>
      </c>
    </row>
    <row r="34" spans="1:6" ht="18" customHeight="1">
      <c r="A34" s="1039"/>
      <c r="B34" s="9"/>
      <c r="C34" s="9"/>
      <c r="D34" s="9"/>
      <c r="E34" s="9"/>
    </row>
    <row r="35" spans="1:6" ht="18" customHeight="1">
      <c r="A35" s="4" t="s">
        <v>42</v>
      </c>
      <c r="B35" s="806">
        <v>9457.7999999999993</v>
      </c>
      <c r="C35" s="806">
        <v>13463.8</v>
      </c>
      <c r="D35" s="842">
        <v>14596.6</v>
      </c>
      <c r="E35" s="1038">
        <v>17317.599999999999</v>
      </c>
      <c r="F35" s="1706">
        <v>18474.2461</v>
      </c>
    </row>
    <row r="36" spans="1:6" ht="18" customHeight="1">
      <c r="A36" s="6" t="s">
        <v>43</v>
      </c>
      <c r="B36" s="9"/>
      <c r="C36" s="9"/>
      <c r="D36" s="9"/>
      <c r="E36" s="805"/>
      <c r="F36" s="1707"/>
    </row>
    <row r="37" spans="1:6" ht="18" customHeight="1">
      <c r="A37" s="6" t="s">
        <v>44</v>
      </c>
      <c r="B37" s="9">
        <v>355.5</v>
      </c>
      <c r="C37" s="9">
        <v>674.2</v>
      </c>
      <c r="D37" s="9">
        <v>719.7</v>
      </c>
      <c r="E37" s="805">
        <v>578.9</v>
      </c>
      <c r="F37" s="1707">
        <v>412.91789999999997</v>
      </c>
    </row>
    <row r="38" spans="1:6" ht="18" customHeight="1">
      <c r="A38" s="6" t="s">
        <v>88</v>
      </c>
      <c r="B38" s="9">
        <v>3834.4</v>
      </c>
      <c r="C38" s="9">
        <v>4382.5</v>
      </c>
      <c r="D38" s="9">
        <v>4337.2</v>
      </c>
      <c r="E38" s="805">
        <v>5245.6</v>
      </c>
      <c r="F38" s="1707">
        <v>6052.3537999999999</v>
      </c>
    </row>
    <row r="39" spans="1:6" ht="18" customHeight="1">
      <c r="A39" s="6" t="s">
        <v>45</v>
      </c>
      <c r="B39" s="9">
        <v>84.4</v>
      </c>
      <c r="C39" s="9">
        <v>89.5</v>
      </c>
      <c r="D39" s="9">
        <v>101.8</v>
      </c>
      <c r="E39" s="805">
        <v>120.3</v>
      </c>
      <c r="F39" s="1707">
        <v>148.6919</v>
      </c>
    </row>
    <row r="40" spans="1:6" ht="18" customHeight="1">
      <c r="A40" s="6" t="s">
        <v>46</v>
      </c>
      <c r="B40" s="9">
        <v>1688.9</v>
      </c>
      <c r="C40" s="9">
        <v>2161.8000000000002</v>
      </c>
      <c r="D40" s="845">
        <v>2790.9</v>
      </c>
      <c r="E40" s="805">
        <v>3322.5</v>
      </c>
      <c r="F40" s="1707">
        <v>3796.4293000000011</v>
      </c>
    </row>
    <row r="41" spans="1:6" ht="18" customHeight="1">
      <c r="A41" s="6" t="s">
        <v>1260</v>
      </c>
      <c r="B41" s="845">
        <v>443</v>
      </c>
      <c r="C41" s="845">
        <v>478.6</v>
      </c>
      <c r="D41" s="9">
        <v>366.4</v>
      </c>
      <c r="E41" s="805">
        <v>603.29999999999995</v>
      </c>
      <c r="F41" s="1707">
        <v>812.9</v>
      </c>
    </row>
    <row r="42" spans="1:6" ht="18" customHeight="1">
      <c r="A42" s="6" t="s">
        <v>47</v>
      </c>
      <c r="B42" s="9">
        <v>2467.1</v>
      </c>
      <c r="C42" s="9">
        <v>4164.7</v>
      </c>
      <c r="D42" s="845">
        <v>4692.7</v>
      </c>
      <c r="E42" s="805">
        <v>5058.6000000000004</v>
      </c>
      <c r="F42" s="1707">
        <v>5077.6307999999999</v>
      </c>
    </row>
    <row r="43" spans="1:6" ht="18" customHeight="1">
      <c r="A43" s="1040" t="s">
        <v>1261</v>
      </c>
      <c r="B43" s="9">
        <v>9.6</v>
      </c>
      <c r="C43" s="9">
        <v>17.7</v>
      </c>
      <c r="D43" s="845">
        <v>12</v>
      </c>
      <c r="E43" s="805">
        <v>43.1</v>
      </c>
      <c r="F43" s="1707">
        <v>51</v>
      </c>
    </row>
    <row r="44" spans="1:6" ht="18" customHeight="1">
      <c r="A44" s="6" t="s">
        <v>48</v>
      </c>
      <c r="B44" s="845">
        <v>915</v>
      </c>
      <c r="C44" s="845">
        <v>1305</v>
      </c>
      <c r="D44" s="9">
        <v>1680.3</v>
      </c>
      <c r="E44" s="805">
        <v>1974.2</v>
      </c>
      <c r="F44" s="1707">
        <v>2039.0706</v>
      </c>
    </row>
    <row r="45" spans="1:6" ht="18" customHeight="1">
      <c r="A45" s="6" t="s">
        <v>1262</v>
      </c>
      <c r="B45" s="9">
        <v>294.3</v>
      </c>
      <c r="C45" s="9">
        <v>314.3</v>
      </c>
      <c r="D45" s="9">
        <v>268.3</v>
      </c>
      <c r="E45" s="805">
        <v>475.7</v>
      </c>
      <c r="F45" s="1707" t="s">
        <v>1614</v>
      </c>
    </row>
    <row r="46" spans="1:6" ht="18" customHeight="1">
      <c r="A46" s="6" t="s">
        <v>49</v>
      </c>
      <c r="B46" s="9">
        <v>112.4</v>
      </c>
      <c r="C46" s="9">
        <v>686.1</v>
      </c>
      <c r="D46" s="845">
        <v>274</v>
      </c>
      <c r="E46" s="805">
        <v>1017.5</v>
      </c>
      <c r="F46" s="1707">
        <v>947.15180000000009</v>
      </c>
    </row>
    <row r="47" spans="1:6" ht="18" customHeight="1">
      <c r="A47" s="991"/>
      <c r="B47" s="991"/>
      <c r="C47" s="1589"/>
      <c r="D47" s="1589"/>
      <c r="E47" s="1589"/>
      <c r="F47" s="1709" t="s">
        <v>60</v>
      </c>
    </row>
    <row r="48" spans="1:6">
      <c r="A48" s="1861"/>
      <c r="B48" s="1861"/>
      <c r="C48" s="1861"/>
      <c r="D48" s="1861"/>
      <c r="E48" s="1861"/>
    </row>
    <row r="49" spans="1:5">
      <c r="A49" s="1861"/>
      <c r="B49" s="1861"/>
      <c r="C49" s="1861"/>
      <c r="D49" s="1861"/>
      <c r="E49" s="1861"/>
    </row>
  </sheetData>
  <mergeCells count="8">
    <mergeCell ref="A48:E48"/>
    <mergeCell ref="A49:E49"/>
    <mergeCell ref="A1:E1"/>
    <mergeCell ref="A2:E2"/>
    <mergeCell ref="A3:E3"/>
    <mergeCell ref="A4:E4"/>
    <mergeCell ref="A31:E31"/>
    <mergeCell ref="A32:E32"/>
  </mergeCells>
  <pageMargins left="0.70866141732283472" right="0.70866141732283472" top="0.74803149606299213" bottom="0.74803149606299213" header="0.31496062992125984" footer="0.31496062992125984"/>
  <pageSetup paperSize="9" scale="85" firstPageNumber="19" orientation="portrait" useFirstPageNumber="1" r:id="rId1"/>
  <headerFooter alignWithMargins="0">
    <oddFooter>&amp;C&amp;P</oddFooter>
  </headerFooter>
  <rowBreaks count="1" manualBreakCount="1">
    <brk id="4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</sheetPr>
  <dimension ref="A1:G49"/>
  <sheetViews>
    <sheetView zoomScaleNormal="100" workbookViewId="0">
      <selection activeCell="G49" sqref="G49"/>
    </sheetView>
  </sheetViews>
  <sheetFormatPr defaultRowHeight="12.75"/>
  <cols>
    <col min="1" max="1" width="42.5" customWidth="1"/>
    <col min="2" max="5" width="11.83203125" customWidth="1"/>
  </cols>
  <sheetData>
    <row r="1" spans="1:6" ht="18.75" customHeight="1">
      <c r="A1" s="1868" t="s">
        <v>50</v>
      </c>
      <c r="B1" s="1868"/>
      <c r="C1" s="1868"/>
      <c r="D1" s="1868"/>
      <c r="E1" s="1868"/>
    </row>
    <row r="2" spans="1:6" ht="18.75" customHeight="1">
      <c r="A2" s="1868" t="s">
        <v>36</v>
      </c>
      <c r="B2" s="1868"/>
      <c r="C2" s="1868"/>
      <c r="D2" s="1868"/>
      <c r="E2" s="810"/>
    </row>
    <row r="3" spans="1:6">
      <c r="A3" s="1865" t="s">
        <v>51</v>
      </c>
      <c r="B3" s="1865"/>
      <c r="C3" s="1865"/>
      <c r="D3" s="1865"/>
      <c r="E3" s="369"/>
      <c r="F3" s="369"/>
    </row>
    <row r="4" spans="1:6">
      <c r="A4" s="1085"/>
      <c r="B4" s="1086">
        <v>2020</v>
      </c>
      <c r="C4" s="1086">
        <v>2021</v>
      </c>
      <c r="D4" s="1086">
        <v>2022</v>
      </c>
      <c r="E4" s="1086">
        <v>2023</v>
      </c>
      <c r="F4" s="1086">
        <v>2024</v>
      </c>
    </row>
    <row r="5" spans="1:6">
      <c r="A5" s="811" t="s">
        <v>38</v>
      </c>
      <c r="B5" s="812">
        <v>82.4</v>
      </c>
      <c r="C5" s="813">
        <v>133.6</v>
      </c>
      <c r="D5" s="814">
        <v>104.9</v>
      </c>
      <c r="E5" s="814">
        <v>117.1</v>
      </c>
      <c r="F5" s="1031">
        <v>107.8</v>
      </c>
    </row>
    <row r="6" spans="1:6">
      <c r="A6" s="815" t="s">
        <v>1581</v>
      </c>
      <c r="B6" s="816">
        <v>34</v>
      </c>
      <c r="C6" s="816">
        <v>201</v>
      </c>
      <c r="D6" s="817">
        <v>99</v>
      </c>
      <c r="E6" s="814">
        <v>160.69999999999999</v>
      </c>
      <c r="F6" s="1710">
        <v>96</v>
      </c>
    </row>
    <row r="7" spans="1:6" ht="26.25" customHeight="1">
      <c r="A7" s="818" t="s">
        <v>1245</v>
      </c>
      <c r="B7" s="819">
        <v>72.3</v>
      </c>
      <c r="C7" s="819">
        <v>157.4</v>
      </c>
      <c r="D7" s="820">
        <v>110.5</v>
      </c>
      <c r="E7" s="820">
        <v>112.5</v>
      </c>
      <c r="F7" s="805">
        <v>87.3</v>
      </c>
    </row>
    <row r="8" spans="1:6" ht="16.5" customHeight="1">
      <c r="A8" s="818" t="s">
        <v>1246</v>
      </c>
      <c r="B8" s="821">
        <v>5.7</v>
      </c>
      <c r="C8" s="821">
        <v>764.1</v>
      </c>
      <c r="D8" s="820">
        <v>25.6</v>
      </c>
      <c r="E8" s="820">
        <v>540.29999999999995</v>
      </c>
      <c r="F8" s="805">
        <v>100</v>
      </c>
    </row>
    <row r="9" spans="1:6">
      <c r="A9" s="818" t="s">
        <v>1247</v>
      </c>
      <c r="B9" s="819">
        <v>83.4</v>
      </c>
      <c r="C9" s="819">
        <v>116.8</v>
      </c>
      <c r="D9" s="820">
        <v>93.5</v>
      </c>
      <c r="E9" s="820">
        <v>130.19999999999999</v>
      </c>
      <c r="F9" s="805">
        <v>123.4</v>
      </c>
    </row>
    <row r="10" spans="1:6">
      <c r="A10" s="815" t="s">
        <v>40</v>
      </c>
      <c r="B10" s="812">
        <v>94.5</v>
      </c>
      <c r="C10" s="812">
        <v>126.4</v>
      </c>
      <c r="D10" s="814">
        <v>105.9</v>
      </c>
      <c r="E10" s="814">
        <v>105.8</v>
      </c>
      <c r="F10" s="1031">
        <v>108</v>
      </c>
    </row>
    <row r="11" spans="1:6" ht="25.5">
      <c r="A11" s="818" t="s">
        <v>1263</v>
      </c>
      <c r="B11" s="819">
        <v>87.5</v>
      </c>
      <c r="C11" s="819">
        <v>102.9</v>
      </c>
      <c r="D11" s="820">
        <v>96.8</v>
      </c>
      <c r="E11" s="820">
        <v>108.4</v>
      </c>
      <c r="F11" s="805">
        <v>115.3</v>
      </c>
    </row>
    <row r="12" spans="1:6" ht="36.75" customHeight="1">
      <c r="A12" s="818" t="s">
        <v>1249</v>
      </c>
      <c r="B12" s="821">
        <v>100.1</v>
      </c>
      <c r="C12" s="821">
        <v>124.8</v>
      </c>
      <c r="D12" s="820">
        <v>97.3</v>
      </c>
      <c r="E12" s="820">
        <v>97.2</v>
      </c>
      <c r="F12" s="805">
        <v>99.6</v>
      </c>
    </row>
    <row r="13" spans="1:6" ht="24" customHeight="1">
      <c r="A13" s="818" t="s">
        <v>1264</v>
      </c>
      <c r="B13" s="821">
        <v>114.9</v>
      </c>
      <c r="C13" s="821">
        <v>118</v>
      </c>
      <c r="D13" s="820">
        <v>168.3</v>
      </c>
      <c r="E13" s="820">
        <v>92.6</v>
      </c>
      <c r="F13" s="805">
        <v>99.8</v>
      </c>
    </row>
    <row r="14" spans="1:6">
      <c r="A14" s="818" t="s">
        <v>257</v>
      </c>
      <c r="B14" s="819">
        <v>60.7</v>
      </c>
      <c r="C14" s="821">
        <v>349</v>
      </c>
      <c r="D14" s="820">
        <v>90.4</v>
      </c>
      <c r="E14" s="820">
        <v>48.8</v>
      </c>
      <c r="F14" s="98" t="s">
        <v>1593</v>
      </c>
    </row>
    <row r="15" spans="1:6" ht="39" customHeight="1">
      <c r="A15" s="818" t="s">
        <v>1111</v>
      </c>
      <c r="B15" s="819">
        <v>95.1</v>
      </c>
      <c r="C15" s="819">
        <v>131.5</v>
      </c>
      <c r="D15" s="820">
        <v>107.8</v>
      </c>
      <c r="E15" s="820">
        <v>106.8</v>
      </c>
      <c r="F15" s="1711">
        <v>107.19929999999999</v>
      </c>
    </row>
    <row r="16" spans="1:6" ht="39.75" customHeight="1">
      <c r="A16" s="818" t="s">
        <v>1265</v>
      </c>
      <c r="B16" s="819">
        <v>84.4</v>
      </c>
      <c r="C16" s="821">
        <v>143</v>
      </c>
      <c r="D16" s="822">
        <v>77</v>
      </c>
      <c r="E16" s="820">
        <v>137.19999999999999</v>
      </c>
      <c r="F16" s="1711">
        <v>107.801</v>
      </c>
    </row>
    <row r="17" spans="1:7" ht="25.5">
      <c r="A17" s="818" t="s">
        <v>1266</v>
      </c>
      <c r="B17" s="819">
        <v>126.2</v>
      </c>
      <c r="C17" s="821">
        <v>121</v>
      </c>
      <c r="D17" s="820">
        <v>121.5</v>
      </c>
      <c r="E17" s="820">
        <v>55.9</v>
      </c>
      <c r="F17" s="1711" t="s">
        <v>60</v>
      </c>
    </row>
    <row r="18" spans="1:7">
      <c r="A18" s="818" t="s">
        <v>1267</v>
      </c>
      <c r="B18" s="819">
        <v>96.3</v>
      </c>
      <c r="C18" s="819">
        <v>112.1</v>
      </c>
      <c r="D18" s="820">
        <v>117.2</v>
      </c>
      <c r="E18" s="819" t="s">
        <v>60</v>
      </c>
      <c r="F18" s="808">
        <v>127.7966</v>
      </c>
    </row>
    <row r="19" spans="1:7" ht="25.5">
      <c r="A19" s="818" t="s">
        <v>1253</v>
      </c>
      <c r="B19" s="819">
        <v>72.900000000000006</v>
      </c>
      <c r="C19" s="819">
        <v>71.900000000000006</v>
      </c>
      <c r="D19" s="820">
        <v>197.7</v>
      </c>
      <c r="E19" s="820">
        <v>153.69999999999999</v>
      </c>
      <c r="F19" s="1711">
        <v>91.869600000000005</v>
      </c>
    </row>
    <row r="20" spans="1:7" ht="38.25" customHeight="1">
      <c r="A20" s="815" t="s">
        <v>1268</v>
      </c>
      <c r="B20" s="812">
        <v>101.5</v>
      </c>
      <c r="C20" s="812">
        <v>95.5</v>
      </c>
      <c r="D20" s="814">
        <v>104.6</v>
      </c>
      <c r="E20" s="814">
        <v>126.6</v>
      </c>
      <c r="F20" s="1710">
        <v>140.49760000000001</v>
      </c>
    </row>
    <row r="21" spans="1:7" ht="28.5" customHeight="1">
      <c r="A21" s="818" t="s">
        <v>1269</v>
      </c>
      <c r="B21" s="819">
        <v>101.8</v>
      </c>
      <c r="C21" s="819">
        <v>94.9</v>
      </c>
      <c r="D21" s="820">
        <v>104.7</v>
      </c>
      <c r="E21" s="820">
        <v>127.4</v>
      </c>
      <c r="F21" s="1711">
        <v>140.58080000000001</v>
      </c>
    </row>
    <row r="22" spans="1:7" ht="27.75" customHeight="1">
      <c r="A22" s="818" t="s">
        <v>1270</v>
      </c>
      <c r="B22" s="821">
        <v>85</v>
      </c>
      <c r="C22" s="821">
        <v>114.6</v>
      </c>
      <c r="D22" s="820">
        <v>95.7</v>
      </c>
      <c r="E22" s="820">
        <v>126.6</v>
      </c>
      <c r="F22" s="1711">
        <v>129.31030000000001</v>
      </c>
    </row>
    <row r="23" spans="1:7" ht="25.5">
      <c r="A23" s="815" t="s">
        <v>1256</v>
      </c>
      <c r="B23" s="816">
        <v>97.6</v>
      </c>
      <c r="C23" s="816">
        <v>103.3</v>
      </c>
      <c r="D23" s="814">
        <v>111.9</v>
      </c>
      <c r="E23" s="814">
        <v>121.1</v>
      </c>
      <c r="F23" s="1710">
        <v>110.502</v>
      </c>
    </row>
    <row r="24" spans="1:7" ht="25.5">
      <c r="A24" s="818" t="s">
        <v>1257</v>
      </c>
      <c r="B24" s="821">
        <v>97.7</v>
      </c>
      <c r="C24" s="821">
        <v>98.6</v>
      </c>
      <c r="D24" s="820">
        <v>110.3</v>
      </c>
      <c r="E24" s="820">
        <v>109.7</v>
      </c>
      <c r="F24" s="1711">
        <v>115.8724</v>
      </c>
    </row>
    <row r="25" spans="1:7" ht="23.25" customHeight="1">
      <c r="A25" s="823" t="s">
        <v>1271</v>
      </c>
      <c r="B25" s="819">
        <v>98.4</v>
      </c>
      <c r="C25" s="819">
        <v>110.5</v>
      </c>
      <c r="D25" s="820">
        <v>116.4</v>
      </c>
      <c r="E25" s="820">
        <v>148.4</v>
      </c>
      <c r="F25" s="1711">
        <v>140.7373</v>
      </c>
    </row>
    <row r="26" spans="1:7" ht="25.5">
      <c r="A26" s="1087" t="s">
        <v>1259</v>
      </c>
      <c r="B26" s="1088" t="s">
        <v>60</v>
      </c>
      <c r="C26" s="1088" t="s">
        <v>60</v>
      </c>
      <c r="D26" s="1089" t="s">
        <v>60</v>
      </c>
      <c r="E26" s="1088" t="s">
        <v>60</v>
      </c>
      <c r="F26" s="1702" t="s">
        <v>60</v>
      </c>
    </row>
    <row r="27" spans="1:7">
      <c r="A27" s="825"/>
      <c r="B27" s="824"/>
      <c r="C27" s="824"/>
      <c r="D27" s="824"/>
      <c r="E27" s="820"/>
    </row>
    <row r="28" spans="1:7" ht="15.75">
      <c r="A28" s="1870" t="s">
        <v>52</v>
      </c>
      <c r="B28" s="1870"/>
      <c r="C28" s="1870"/>
      <c r="D28" s="1870"/>
      <c r="E28" s="1870"/>
      <c r="F28" s="831"/>
      <c r="G28" s="831"/>
    </row>
    <row r="29" spans="1:7" ht="15.75">
      <c r="A29" s="1869" t="s">
        <v>51</v>
      </c>
      <c r="B29" s="1869"/>
      <c r="C29" s="1869"/>
      <c r="D29" s="1869"/>
      <c r="E29" s="1092"/>
      <c r="F29" s="1663"/>
      <c r="G29" s="831"/>
    </row>
    <row r="30" spans="1:7">
      <c r="A30" s="1090"/>
      <c r="B30" s="1086">
        <v>2020</v>
      </c>
      <c r="C30" s="1086">
        <v>2021</v>
      </c>
      <c r="D30" s="1086">
        <v>2022</v>
      </c>
      <c r="E30" s="1091">
        <v>2023</v>
      </c>
      <c r="F30" s="1654">
        <v>2024</v>
      </c>
    </row>
    <row r="31" spans="1:7">
      <c r="A31" s="826"/>
      <c r="B31" s="819"/>
      <c r="C31" s="819"/>
      <c r="D31" s="824"/>
      <c r="E31" s="809"/>
    </row>
    <row r="32" spans="1:7">
      <c r="A32" s="827" t="s">
        <v>42</v>
      </c>
      <c r="B32" s="812">
        <v>82.4</v>
      </c>
      <c r="C32" s="812">
        <v>133.6</v>
      </c>
      <c r="D32" s="828">
        <v>104.9</v>
      </c>
      <c r="E32" s="814">
        <v>117.1</v>
      </c>
      <c r="F32" s="1031">
        <v>107.8</v>
      </c>
    </row>
    <row r="33" spans="1:6">
      <c r="A33" s="829" t="s">
        <v>43</v>
      </c>
      <c r="B33" s="819"/>
      <c r="C33" s="819"/>
      <c r="D33" s="824"/>
      <c r="E33" s="820"/>
    </row>
    <row r="34" spans="1:6">
      <c r="A34" s="829" t="s">
        <v>44</v>
      </c>
      <c r="B34" s="819">
        <v>56.1</v>
      </c>
      <c r="C34" s="819">
        <v>187.1</v>
      </c>
      <c r="D34" s="824">
        <v>105.5</v>
      </c>
      <c r="E34" s="820">
        <v>81.599999999999994</v>
      </c>
      <c r="F34" s="805">
        <v>82.4</v>
      </c>
    </row>
    <row r="35" spans="1:6">
      <c r="A35" s="829" t="s">
        <v>53</v>
      </c>
      <c r="B35" s="819">
        <v>103.3</v>
      </c>
      <c r="C35" s="819">
        <v>104.1</v>
      </c>
      <c r="D35" s="824">
        <v>102.9</v>
      </c>
      <c r="E35" s="820">
        <v>110.9</v>
      </c>
      <c r="F35" s="1711">
        <v>102</v>
      </c>
    </row>
    <row r="36" spans="1:6">
      <c r="A36" s="829" t="s">
        <v>45</v>
      </c>
      <c r="B36" s="819">
        <v>99.3</v>
      </c>
      <c r="C36" s="819">
        <v>99.2</v>
      </c>
      <c r="D36" s="824">
        <v>101.2</v>
      </c>
      <c r="E36" s="820">
        <v>109.7</v>
      </c>
      <c r="F36" s="1711">
        <v>113</v>
      </c>
    </row>
    <row r="37" spans="1:6">
      <c r="A37" s="829" t="s">
        <v>54</v>
      </c>
      <c r="B37" s="821">
        <v>104.4</v>
      </c>
      <c r="C37" s="821">
        <v>106.3</v>
      </c>
      <c r="D37" s="830">
        <v>107</v>
      </c>
      <c r="E37" s="820">
        <v>111.4</v>
      </c>
      <c r="F37" s="805">
        <v>117.6</v>
      </c>
    </row>
    <row r="38" spans="1:6">
      <c r="A38" s="829" t="s">
        <v>47</v>
      </c>
      <c r="B38" s="819">
        <v>77.3</v>
      </c>
      <c r="C38" s="819">
        <v>153.30000000000001</v>
      </c>
      <c r="D38" s="824">
        <v>111.9</v>
      </c>
      <c r="E38" s="820">
        <v>105.8</v>
      </c>
      <c r="F38" s="805">
        <v>106.4</v>
      </c>
    </row>
    <row r="39" spans="1:6">
      <c r="A39" s="829" t="s">
        <v>48</v>
      </c>
      <c r="B39" s="819">
        <v>90.3</v>
      </c>
      <c r="C39" s="819">
        <v>121.4</v>
      </c>
      <c r="D39" s="824">
        <v>103.7</v>
      </c>
      <c r="E39" s="820">
        <v>115.2</v>
      </c>
      <c r="F39" s="805">
        <v>106.5</v>
      </c>
    </row>
    <row r="40" spans="1:6">
      <c r="A40" s="1232" t="s">
        <v>49</v>
      </c>
      <c r="B40" s="1088">
        <v>11.9</v>
      </c>
      <c r="C40" s="1088">
        <v>151.5</v>
      </c>
      <c r="D40" s="1233">
        <v>53.4</v>
      </c>
      <c r="E40" s="1234">
        <v>238.7</v>
      </c>
      <c r="F40" s="1084">
        <v>109.8</v>
      </c>
    </row>
    <row r="41" spans="1:6" ht="13.5" thickBot="1">
      <c r="A41" s="13"/>
      <c r="B41" s="9"/>
      <c r="C41" s="9"/>
      <c r="D41" s="9"/>
      <c r="F41" s="1712"/>
    </row>
    <row r="42" spans="1:6">
      <c r="A42" s="14"/>
      <c r="B42" s="9"/>
      <c r="C42" s="9"/>
      <c r="D42" s="9"/>
    </row>
    <row r="49" ht="13.5" customHeight="1"/>
  </sheetData>
  <mergeCells count="5">
    <mergeCell ref="A2:D2"/>
    <mergeCell ref="A3:D3"/>
    <mergeCell ref="A29:D29"/>
    <mergeCell ref="A1:E1"/>
    <mergeCell ref="A28:E28"/>
  </mergeCells>
  <pageMargins left="0.70866141732283472" right="0.70866141732283472" top="0.74803149606299213" bottom="0.74803149606299213" header="0.31496062992125984" footer="0.31496062992125984"/>
  <pageSetup paperSize="9" scale="94" firstPageNumber="19" orientation="portrait" useFirstPageNumber="1" r:id="rId1"/>
  <headerFooter alignWithMargins="0"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/>
  </sheetPr>
  <dimension ref="A1:G48"/>
  <sheetViews>
    <sheetView zoomScaleNormal="100" workbookViewId="0">
      <selection activeCell="G33" sqref="G33"/>
    </sheetView>
  </sheetViews>
  <sheetFormatPr defaultRowHeight="12.75"/>
  <cols>
    <col min="1" max="1" width="33.5" customWidth="1"/>
    <col min="2" max="2" width="8.83203125" customWidth="1"/>
    <col min="3" max="5" width="11.33203125" customWidth="1"/>
  </cols>
  <sheetData>
    <row r="1" spans="1:7" ht="15.75">
      <c r="A1" s="1864" t="s">
        <v>55</v>
      </c>
      <c r="B1" s="1864"/>
      <c r="C1" s="1864"/>
      <c r="D1" s="1864"/>
      <c r="E1" s="1864"/>
      <c r="F1" s="1864"/>
    </row>
    <row r="2" spans="1:7" ht="15.75">
      <c r="A2" s="1873" t="s">
        <v>36</v>
      </c>
      <c r="B2" s="1873"/>
      <c r="C2" s="1873"/>
      <c r="D2" s="1873"/>
      <c r="E2" s="1873"/>
      <c r="F2" s="1873"/>
      <c r="G2" s="369"/>
    </row>
    <row r="3" spans="1:7" ht="25.5">
      <c r="A3" s="1093"/>
      <c r="B3" s="1094" t="s">
        <v>56</v>
      </c>
      <c r="C3" s="1095">
        <v>2020</v>
      </c>
      <c r="D3" s="1095">
        <v>2021</v>
      </c>
      <c r="E3" s="1095">
        <v>2022</v>
      </c>
      <c r="F3" s="1095">
        <v>2023</v>
      </c>
      <c r="G3" s="1662">
        <v>2024</v>
      </c>
    </row>
    <row r="4" spans="1:7" ht="8.25" customHeight="1">
      <c r="A4" s="10"/>
      <c r="B4" s="10"/>
      <c r="C4" s="15"/>
      <c r="D4" s="15"/>
      <c r="E4" s="15"/>
    </row>
    <row r="5" spans="1:7">
      <c r="A5" s="9" t="s">
        <v>57</v>
      </c>
      <c r="B5" s="833" t="s">
        <v>58</v>
      </c>
      <c r="C5" s="98">
        <v>535.1</v>
      </c>
      <c r="D5" s="834">
        <v>875.2</v>
      </c>
      <c r="E5" s="808">
        <v>977</v>
      </c>
      <c r="F5" s="9">
        <v>1001.6</v>
      </c>
      <c r="G5" s="1705">
        <v>783.7</v>
      </c>
    </row>
    <row r="6" spans="1:7">
      <c r="A6" s="9" t="s">
        <v>30</v>
      </c>
      <c r="B6" s="833" t="s">
        <v>25</v>
      </c>
      <c r="C6" s="98">
        <v>4706.1000000000004</v>
      </c>
      <c r="D6" s="834">
        <v>5061.6000000000004</v>
      </c>
      <c r="E6" s="98">
        <v>4476.2</v>
      </c>
      <c r="F6" s="9">
        <v>4945.7</v>
      </c>
      <c r="G6" s="1705">
        <v>5963.8</v>
      </c>
    </row>
    <row r="7" spans="1:7">
      <c r="A7" s="9" t="s">
        <v>59</v>
      </c>
      <c r="B7" s="833" t="s">
        <v>25</v>
      </c>
      <c r="C7" s="98">
        <v>19.5</v>
      </c>
      <c r="D7" s="834">
        <v>31.4</v>
      </c>
      <c r="E7" s="98">
        <v>30.1</v>
      </c>
      <c r="F7" s="9">
        <v>20.9</v>
      </c>
      <c r="G7" s="1705">
        <v>28.5</v>
      </c>
    </row>
    <row r="8" spans="1:7">
      <c r="A8" s="9" t="s">
        <v>61</v>
      </c>
      <c r="B8" s="833" t="s">
        <v>25</v>
      </c>
      <c r="C8" s="98" t="s">
        <v>60</v>
      </c>
      <c r="D8" s="834" t="s">
        <v>60</v>
      </c>
      <c r="E8" s="98" t="s">
        <v>60</v>
      </c>
      <c r="F8" s="9">
        <v>90</v>
      </c>
      <c r="G8" s="1705"/>
    </row>
    <row r="9" spans="1:7" ht="25.5">
      <c r="A9" s="12" t="s">
        <v>1272</v>
      </c>
      <c r="B9" s="16" t="s">
        <v>25</v>
      </c>
      <c r="C9" s="98">
        <v>39.6</v>
      </c>
      <c r="D9" s="834">
        <v>29.6</v>
      </c>
      <c r="E9" s="98">
        <v>42.8</v>
      </c>
      <c r="F9" s="805">
        <v>39.700000000000003</v>
      </c>
      <c r="G9" s="1705">
        <v>41.1</v>
      </c>
    </row>
    <row r="10" spans="1:7">
      <c r="A10" s="9" t="s">
        <v>62</v>
      </c>
      <c r="B10" s="833" t="s">
        <v>25</v>
      </c>
      <c r="C10" s="98">
        <v>1177</v>
      </c>
      <c r="D10" s="834">
        <v>1115.8</v>
      </c>
      <c r="E10" s="98">
        <v>1066.4000000000001</v>
      </c>
      <c r="F10" s="9">
        <v>1030.2</v>
      </c>
      <c r="G10" s="1705">
        <v>1015.9</v>
      </c>
    </row>
    <row r="11" spans="1:7" ht="15.75">
      <c r="A11" s="9" t="s">
        <v>1459</v>
      </c>
      <c r="B11" s="833" t="s">
        <v>58</v>
      </c>
      <c r="C11" s="98">
        <v>25</v>
      </c>
      <c r="D11" s="834">
        <v>17.8</v>
      </c>
      <c r="E11" s="98">
        <v>20.5</v>
      </c>
      <c r="F11" s="9">
        <v>22.3</v>
      </c>
      <c r="G11" s="1705">
        <v>21.4</v>
      </c>
    </row>
    <row r="12" spans="1:7">
      <c r="A12" s="9" t="s">
        <v>63</v>
      </c>
      <c r="B12" s="833" t="s">
        <v>25</v>
      </c>
      <c r="C12" s="98">
        <v>508.7</v>
      </c>
      <c r="D12" s="834">
        <v>402.4</v>
      </c>
      <c r="E12" s="98">
        <v>366.4</v>
      </c>
      <c r="F12" s="9">
        <v>404.1</v>
      </c>
      <c r="G12" s="1705">
        <v>530</v>
      </c>
    </row>
    <row r="13" spans="1:7">
      <c r="A13" s="9" t="s">
        <v>64</v>
      </c>
      <c r="B13" s="833" t="s">
        <v>58</v>
      </c>
      <c r="C13" s="98">
        <v>4.9000000000000004</v>
      </c>
      <c r="D13" s="834">
        <v>5.3</v>
      </c>
      <c r="E13" s="98">
        <v>5.3</v>
      </c>
      <c r="F13" s="9">
        <v>5.5</v>
      </c>
      <c r="G13" s="1705">
        <v>5.3</v>
      </c>
    </row>
    <row r="14" spans="1:7" ht="36.75" customHeight="1">
      <c r="A14" s="12" t="s">
        <v>1273</v>
      </c>
      <c r="B14" s="833" t="s">
        <v>25</v>
      </c>
      <c r="C14" s="98">
        <v>104.4</v>
      </c>
      <c r="D14" s="835">
        <v>78</v>
      </c>
      <c r="E14" s="98">
        <v>75.900000000000006</v>
      </c>
      <c r="F14" s="805">
        <v>79.2</v>
      </c>
      <c r="G14" s="1705">
        <v>93.4</v>
      </c>
    </row>
    <row r="15" spans="1:7" ht="38.25">
      <c r="A15" s="836" t="s">
        <v>1274</v>
      </c>
      <c r="B15" s="9" t="s">
        <v>25</v>
      </c>
      <c r="C15" s="808">
        <v>87</v>
      </c>
      <c r="D15" s="835">
        <v>119.2</v>
      </c>
      <c r="E15" s="98">
        <v>77.7</v>
      </c>
      <c r="F15" s="98">
        <v>19.600000000000001</v>
      </c>
      <c r="G15" s="1705">
        <v>18.899999999999999</v>
      </c>
    </row>
    <row r="16" spans="1:7" ht="38.25">
      <c r="A16" s="12" t="s">
        <v>881</v>
      </c>
      <c r="B16" s="833" t="s">
        <v>25</v>
      </c>
      <c r="C16" s="98">
        <v>389.6</v>
      </c>
      <c r="D16" s="835">
        <v>444</v>
      </c>
      <c r="E16" s="98">
        <v>402.6</v>
      </c>
      <c r="F16" s="805">
        <v>358.1</v>
      </c>
      <c r="G16" s="1705"/>
    </row>
    <row r="17" spans="1:7">
      <c r="A17" s="9" t="s">
        <v>65</v>
      </c>
      <c r="B17" s="833" t="s">
        <v>66</v>
      </c>
      <c r="C17" s="808">
        <v>88</v>
      </c>
      <c r="D17" s="835">
        <v>176.1</v>
      </c>
      <c r="E17" s="808">
        <v>286</v>
      </c>
      <c r="F17" s="9">
        <v>447.9</v>
      </c>
      <c r="G17" s="1705">
        <v>443.2</v>
      </c>
    </row>
    <row r="18" spans="1:7">
      <c r="A18" s="9" t="s">
        <v>67</v>
      </c>
      <c r="B18" s="833" t="s">
        <v>66</v>
      </c>
      <c r="C18" s="808">
        <v>45.1</v>
      </c>
      <c r="D18" s="835">
        <v>310.5</v>
      </c>
      <c r="E18" s="98">
        <v>144.19999999999999</v>
      </c>
      <c r="F18" s="9">
        <v>112.2</v>
      </c>
      <c r="G18" s="1705">
        <v>127.3</v>
      </c>
    </row>
    <row r="19" spans="1:7" ht="38.25">
      <c r="A19" s="836" t="s">
        <v>1275</v>
      </c>
      <c r="B19" s="833" t="s">
        <v>66</v>
      </c>
      <c r="C19" s="808">
        <v>217.4</v>
      </c>
      <c r="D19" s="835">
        <v>526</v>
      </c>
      <c r="E19" s="98">
        <v>1123.2</v>
      </c>
      <c r="F19" s="805">
        <v>322</v>
      </c>
      <c r="G19" s="1705">
        <v>507.1</v>
      </c>
    </row>
    <row r="20" spans="1:7" ht="38.25">
      <c r="A20" s="12" t="s">
        <v>1276</v>
      </c>
      <c r="B20" s="837" t="s">
        <v>25</v>
      </c>
      <c r="C20" s="808" t="s">
        <v>60</v>
      </c>
      <c r="D20" s="835">
        <v>107</v>
      </c>
      <c r="E20" s="98">
        <v>96.6</v>
      </c>
      <c r="F20" s="805">
        <v>33</v>
      </c>
      <c r="G20" s="1705">
        <v>71.5</v>
      </c>
    </row>
    <row r="21" spans="1:7">
      <c r="A21" s="9" t="s">
        <v>68</v>
      </c>
      <c r="B21" s="837" t="s">
        <v>25</v>
      </c>
      <c r="C21" s="98">
        <v>8368.9</v>
      </c>
      <c r="D21" s="834">
        <v>8258.9</v>
      </c>
      <c r="E21" s="98">
        <v>9730.2999999999993</v>
      </c>
      <c r="F21" s="9">
        <v>9058.4</v>
      </c>
      <c r="G21" s="1705">
        <v>7739.3</v>
      </c>
    </row>
    <row r="22" spans="1:7" ht="38.25">
      <c r="A22" s="12" t="s">
        <v>1277</v>
      </c>
      <c r="B22" s="833" t="s">
        <v>31</v>
      </c>
      <c r="C22" s="808">
        <v>3.5</v>
      </c>
      <c r="D22" s="835">
        <v>29.4</v>
      </c>
      <c r="E22" s="98">
        <v>60.2</v>
      </c>
      <c r="F22" s="805">
        <v>112.2</v>
      </c>
      <c r="G22" s="1705">
        <v>112.5</v>
      </c>
    </row>
    <row r="23" spans="1:7" ht="38.25">
      <c r="A23" s="12" t="s">
        <v>1278</v>
      </c>
      <c r="B23" s="833" t="s">
        <v>31</v>
      </c>
      <c r="C23" s="98">
        <v>41.9</v>
      </c>
      <c r="D23" s="834">
        <v>50.3</v>
      </c>
      <c r="E23" s="98">
        <v>97.9</v>
      </c>
      <c r="F23" s="805">
        <v>70.8</v>
      </c>
      <c r="G23" s="1705">
        <v>315.60000000000002</v>
      </c>
    </row>
    <row r="24" spans="1:7">
      <c r="A24" s="9" t="s">
        <v>69</v>
      </c>
      <c r="B24" s="833" t="s">
        <v>70</v>
      </c>
      <c r="C24" s="838">
        <v>2217528</v>
      </c>
      <c r="D24" s="839">
        <v>4524666</v>
      </c>
      <c r="E24" s="98">
        <v>2981778</v>
      </c>
      <c r="F24" s="9">
        <v>2521598</v>
      </c>
      <c r="G24" s="1705">
        <v>2290.4</v>
      </c>
    </row>
    <row r="25" spans="1:7">
      <c r="A25" s="9" t="s">
        <v>71</v>
      </c>
      <c r="B25" s="833" t="s">
        <v>58</v>
      </c>
      <c r="C25" s="808">
        <v>1277.2</v>
      </c>
      <c r="D25" s="835">
        <v>1720.4</v>
      </c>
      <c r="E25" s="808">
        <v>1858</v>
      </c>
      <c r="F25" s="9">
        <v>1926.1</v>
      </c>
      <c r="G25" s="1705">
        <v>1983.1</v>
      </c>
    </row>
    <row r="26" spans="1:7" ht="25.5">
      <c r="A26" s="12" t="s">
        <v>1279</v>
      </c>
      <c r="B26" s="16" t="s">
        <v>31</v>
      </c>
      <c r="C26" s="98">
        <v>15584.8</v>
      </c>
      <c r="D26" s="834">
        <v>18767.8</v>
      </c>
      <c r="E26" s="98">
        <v>21528.6</v>
      </c>
      <c r="F26" s="805">
        <v>22816.9</v>
      </c>
      <c r="G26" s="1705">
        <v>24104.9</v>
      </c>
    </row>
    <row r="27" spans="1:7">
      <c r="A27" s="9" t="s">
        <v>72</v>
      </c>
      <c r="B27" s="833" t="s">
        <v>73</v>
      </c>
      <c r="C27" s="98">
        <v>24.3</v>
      </c>
      <c r="D27" s="834">
        <v>26.9</v>
      </c>
      <c r="E27" s="9">
        <v>27.6</v>
      </c>
      <c r="F27" s="9">
        <v>28.4</v>
      </c>
      <c r="G27" s="1713">
        <v>62.2</v>
      </c>
    </row>
    <row r="28" spans="1:7">
      <c r="A28" s="832" t="s">
        <v>74</v>
      </c>
      <c r="B28" s="840" t="s">
        <v>75</v>
      </c>
      <c r="C28" s="808">
        <v>9372</v>
      </c>
      <c r="D28" s="834">
        <v>8912.9</v>
      </c>
      <c r="E28" s="9">
        <v>10647.3</v>
      </c>
      <c r="F28" s="832">
        <v>10534.9</v>
      </c>
      <c r="G28" s="1703"/>
    </row>
    <row r="29" spans="1:7">
      <c r="A29" s="1096"/>
      <c r="B29" s="1096"/>
      <c r="C29" s="1097"/>
      <c r="D29" s="1098"/>
      <c r="E29" s="1098"/>
      <c r="F29" s="259"/>
      <c r="G29" s="369"/>
    </row>
    <row r="30" spans="1:7" ht="12.75" customHeight="1">
      <c r="A30" s="1872" t="s">
        <v>674</v>
      </c>
      <c r="B30" s="1872"/>
      <c r="C30" s="1872"/>
      <c r="D30" s="1872"/>
      <c r="E30" s="1872"/>
      <c r="F30" s="1872"/>
    </row>
    <row r="31" spans="1:7">
      <c r="A31" s="1867" t="s">
        <v>37</v>
      </c>
      <c r="B31" s="1867"/>
      <c r="C31" s="1867"/>
      <c r="D31" s="1867"/>
      <c r="E31" s="1867"/>
      <c r="F31" s="259"/>
      <c r="G31" s="369"/>
    </row>
    <row r="32" spans="1:7">
      <c r="A32" s="1099"/>
      <c r="B32" s="1099"/>
      <c r="C32" s="1095">
        <v>2020</v>
      </c>
      <c r="D32" s="1095">
        <v>2021</v>
      </c>
      <c r="E32" s="1095">
        <v>2022</v>
      </c>
      <c r="F32" s="1095">
        <v>2023</v>
      </c>
      <c r="G32" s="1653">
        <v>2024</v>
      </c>
    </row>
    <row r="33" spans="1:7">
      <c r="A33" s="841" t="s">
        <v>658</v>
      </c>
      <c r="B33" s="9"/>
      <c r="C33" s="806">
        <v>9457.7999999999993</v>
      </c>
      <c r="D33" s="807">
        <v>13463.8</v>
      </c>
      <c r="E33" s="842">
        <v>14596.6</v>
      </c>
      <c r="F33" s="990">
        <v>17317.599999999999</v>
      </c>
      <c r="G33" s="1748">
        <v>18474.2</v>
      </c>
    </row>
    <row r="34" spans="1:7" ht="25.5">
      <c r="A34" s="843" t="s">
        <v>1280</v>
      </c>
      <c r="B34" s="9"/>
      <c r="C34" s="98"/>
      <c r="D34" s="98"/>
      <c r="E34" s="9"/>
      <c r="F34" s="9"/>
    </row>
    <row r="35" spans="1:7">
      <c r="A35" s="843" t="s">
        <v>76</v>
      </c>
      <c r="B35" s="9"/>
      <c r="C35" s="808">
        <v>1518.3</v>
      </c>
      <c r="D35" s="808">
        <v>2226.5</v>
      </c>
      <c r="E35" s="9">
        <v>2892.8</v>
      </c>
      <c r="F35" s="845">
        <v>3914.1</v>
      </c>
      <c r="G35">
        <v>4611.3999999999996</v>
      </c>
    </row>
    <row r="36" spans="1:7">
      <c r="A36" s="844" t="s">
        <v>77</v>
      </c>
      <c r="B36" s="9"/>
      <c r="C36" s="808">
        <v>1746</v>
      </c>
      <c r="D36" s="808">
        <v>2463.1</v>
      </c>
      <c r="E36" s="9">
        <v>2228.3000000000002</v>
      </c>
      <c r="F36" s="845">
        <v>3068</v>
      </c>
      <c r="G36">
        <v>3946.4</v>
      </c>
    </row>
    <row r="37" spans="1:7">
      <c r="A37" s="844" t="s">
        <v>78</v>
      </c>
      <c r="B37" s="9"/>
      <c r="C37" s="98">
        <v>5648.2</v>
      </c>
      <c r="D37" s="98">
        <v>8133.9</v>
      </c>
      <c r="E37" s="9">
        <v>8683.5</v>
      </c>
      <c r="F37" s="845">
        <v>9354</v>
      </c>
      <c r="G37">
        <v>8794.4</v>
      </c>
    </row>
    <row r="38" spans="1:7" ht="15.75">
      <c r="A38" s="844" t="s">
        <v>1460</v>
      </c>
      <c r="B38" s="9"/>
      <c r="C38" s="808">
        <v>529.20000000000005</v>
      </c>
      <c r="D38" s="808">
        <v>640.29999999999995</v>
      </c>
      <c r="E38" s="845">
        <v>792</v>
      </c>
      <c r="F38" s="845">
        <v>981.5</v>
      </c>
      <c r="G38">
        <v>1122</v>
      </c>
    </row>
    <row r="39" spans="1:7">
      <c r="A39" s="1100"/>
      <c r="B39" s="1101"/>
      <c r="C39" s="1102"/>
      <c r="D39" s="1102"/>
      <c r="E39" s="1103"/>
      <c r="F39" s="259"/>
      <c r="G39" s="369"/>
    </row>
    <row r="40" spans="1:7" ht="18">
      <c r="A40" s="1871" t="s">
        <v>79</v>
      </c>
      <c r="B40" s="1871"/>
      <c r="C40" s="1871"/>
      <c r="D40" s="1871"/>
      <c r="E40" s="1871"/>
    </row>
    <row r="41" spans="1:7">
      <c r="A41" s="115"/>
      <c r="B41" s="116"/>
      <c r="C41" s="116"/>
      <c r="D41" s="116"/>
      <c r="E41" s="116"/>
    </row>
    <row r="48" spans="1:7" ht="13.5" customHeight="1"/>
  </sheetData>
  <mergeCells count="5">
    <mergeCell ref="A31:E31"/>
    <mergeCell ref="A40:E40"/>
    <mergeCell ref="A1:F1"/>
    <mergeCell ref="A30:F30"/>
    <mergeCell ref="A2:F2"/>
  </mergeCells>
  <pageMargins left="0.70866141732283472" right="0.70866141732283472" top="0.74803149606299213" bottom="0.74803149606299213" header="0.31496062992125984" footer="0.31496062992125984"/>
  <pageSetup paperSize="9" scale="97" firstPageNumber="19" orientation="portrait" useFirstPageNumber="1" r:id="rId1"/>
  <headerFooter alignWithMargins="0"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H760"/>
  <sheetViews>
    <sheetView view="pageBreakPreview" topLeftCell="A551" zoomScale="115" zoomScaleNormal="100" zoomScaleSheetLayoutView="115" workbookViewId="0">
      <selection activeCell="F604" sqref="F604"/>
    </sheetView>
  </sheetViews>
  <sheetFormatPr defaultRowHeight="12.75"/>
  <cols>
    <col min="1" max="1" width="50.83203125" customWidth="1"/>
    <col min="2" max="6" width="11.83203125" customWidth="1"/>
  </cols>
  <sheetData>
    <row r="1" spans="1:6" ht="15.75">
      <c r="A1" s="1875" t="s">
        <v>999</v>
      </c>
      <c r="B1" s="1875"/>
      <c r="C1" s="1875"/>
      <c r="D1" s="1875"/>
      <c r="E1" s="1875"/>
    </row>
    <row r="2" spans="1:6" ht="15.75">
      <c r="A2" s="1864" t="s">
        <v>1000</v>
      </c>
      <c r="B2" s="1864"/>
      <c r="C2" s="1864"/>
      <c r="D2" s="1864"/>
      <c r="E2" s="1864"/>
    </row>
    <row r="3" spans="1:6">
      <c r="A3" s="1865" t="s">
        <v>1001</v>
      </c>
      <c r="B3" s="1865"/>
      <c r="C3" s="1865"/>
      <c r="D3" s="1105"/>
      <c r="E3" s="991"/>
      <c r="F3" s="369"/>
    </row>
    <row r="4" spans="1:6">
      <c r="A4" s="991"/>
      <c r="B4" s="1595">
        <v>2020</v>
      </c>
      <c r="C4" s="1595">
        <v>2021</v>
      </c>
      <c r="D4" s="1595">
        <v>2022</v>
      </c>
      <c r="E4" s="1595">
        <v>2023</v>
      </c>
      <c r="F4" s="1104">
        <v>2024</v>
      </c>
    </row>
    <row r="5" spans="1:6" ht="7.5" customHeight="1">
      <c r="A5" s="7"/>
      <c r="B5" s="7"/>
      <c r="C5" s="7"/>
      <c r="D5" s="7"/>
      <c r="E5" s="7"/>
    </row>
    <row r="6" spans="1:6">
      <c r="A6" s="7" t="s">
        <v>1002</v>
      </c>
      <c r="B6" s="7">
        <v>11</v>
      </c>
      <c r="C6" s="7">
        <v>15</v>
      </c>
      <c r="D6" s="7">
        <v>18</v>
      </c>
      <c r="E6" s="7">
        <v>17</v>
      </c>
      <c r="F6" s="7">
        <v>12</v>
      </c>
    </row>
    <row r="7" spans="1:6">
      <c r="A7" s="7" t="s">
        <v>1003</v>
      </c>
      <c r="B7" s="7">
        <v>47</v>
      </c>
      <c r="C7" s="7">
        <v>63</v>
      </c>
      <c r="D7" s="7">
        <v>95</v>
      </c>
      <c r="E7" s="7">
        <v>63</v>
      </c>
      <c r="F7" s="7">
        <v>89</v>
      </c>
    </row>
    <row r="8" spans="1:6">
      <c r="A8" s="7" t="s">
        <v>1004</v>
      </c>
      <c r="B8" s="7">
        <v>127897</v>
      </c>
      <c r="C8" s="7">
        <v>128771</v>
      </c>
      <c r="D8" s="7">
        <v>133856</v>
      </c>
      <c r="E8" s="7">
        <v>13548</v>
      </c>
      <c r="F8" s="7">
        <v>134795</v>
      </c>
    </row>
    <row r="9" spans="1:6">
      <c r="A9" s="991"/>
      <c r="B9" s="991"/>
      <c r="C9" s="991"/>
      <c r="D9" s="991"/>
      <c r="E9" s="991"/>
      <c r="F9" s="369"/>
    </row>
    <row r="10" spans="1:6">
      <c r="A10" s="7"/>
      <c r="B10" s="7"/>
      <c r="C10" s="7"/>
      <c r="D10" s="7"/>
      <c r="E10" s="7"/>
    </row>
    <row r="11" spans="1:6" ht="18.75">
      <c r="A11" s="1876" t="s">
        <v>1558</v>
      </c>
      <c r="B11" s="1876"/>
      <c r="C11" s="1876"/>
      <c r="D11" s="1876"/>
      <c r="E11" s="1876"/>
    </row>
    <row r="12" spans="1:6">
      <c r="A12" s="1858" t="s">
        <v>1005</v>
      </c>
      <c r="B12" s="1858"/>
      <c r="C12" s="1858"/>
      <c r="D12" s="1106"/>
      <c r="E12" s="991"/>
      <c r="F12" s="369"/>
    </row>
    <row r="13" spans="1:6">
      <c r="A13" s="1104"/>
      <c r="B13" s="1595">
        <v>2020</v>
      </c>
      <c r="C13" s="1595">
        <v>2021</v>
      </c>
      <c r="D13" s="1595">
        <v>2022</v>
      </c>
      <c r="E13" s="1595">
        <v>2023</v>
      </c>
      <c r="F13" s="1654">
        <v>2024</v>
      </c>
    </row>
    <row r="14" spans="1:6">
      <c r="A14" s="1042"/>
      <c r="B14" s="7"/>
      <c r="C14" s="7"/>
      <c r="D14" s="7"/>
      <c r="E14" s="7"/>
    </row>
    <row r="15" spans="1:6">
      <c r="A15" s="1016" t="s">
        <v>1006</v>
      </c>
      <c r="B15" s="1043">
        <v>1668789</v>
      </c>
      <c r="C15" s="1044">
        <v>1668413</v>
      </c>
      <c r="D15" s="184">
        <v>1667359</v>
      </c>
      <c r="E15" s="7">
        <v>1666079</v>
      </c>
      <c r="F15" s="7">
        <v>1666079</v>
      </c>
    </row>
    <row r="16" spans="1:6">
      <c r="A16" s="1045" t="s">
        <v>1007</v>
      </c>
      <c r="B16" s="1044">
        <v>184808</v>
      </c>
      <c r="C16" s="1044">
        <v>184638</v>
      </c>
      <c r="D16" s="7">
        <v>184185</v>
      </c>
      <c r="E16" s="7">
        <v>183398</v>
      </c>
      <c r="F16" s="7">
        <v>183398</v>
      </c>
    </row>
    <row r="17" spans="1:6">
      <c r="A17" s="1045" t="s">
        <v>1008</v>
      </c>
      <c r="B17" s="7">
        <v>14536</v>
      </c>
      <c r="C17" s="7">
        <v>14564</v>
      </c>
      <c r="D17" s="7">
        <v>14505</v>
      </c>
      <c r="E17" s="7">
        <v>14529</v>
      </c>
      <c r="F17" s="7">
        <v>14529</v>
      </c>
    </row>
    <row r="18" spans="1:6">
      <c r="A18" s="1045" t="s">
        <v>1009</v>
      </c>
      <c r="B18" s="7">
        <v>2473</v>
      </c>
      <c r="C18" s="7">
        <v>2473</v>
      </c>
      <c r="D18" s="7">
        <v>2473</v>
      </c>
      <c r="E18" s="7">
        <v>2464</v>
      </c>
      <c r="F18" s="7">
        <v>2464</v>
      </c>
    </row>
    <row r="19" spans="1:6">
      <c r="A19" s="1045" t="s">
        <v>1010</v>
      </c>
      <c r="B19" s="7">
        <v>75502</v>
      </c>
      <c r="C19" s="7">
        <v>75511</v>
      </c>
      <c r="D19" s="7">
        <v>75605</v>
      </c>
      <c r="E19" s="7">
        <v>75738</v>
      </c>
      <c r="F19" s="7">
        <v>75738</v>
      </c>
    </row>
    <row r="20" spans="1:6">
      <c r="A20" s="1045" t="s">
        <v>1011</v>
      </c>
      <c r="B20" s="1044">
        <v>1391470</v>
      </c>
      <c r="C20" s="1044">
        <v>1391227</v>
      </c>
      <c r="D20" s="7">
        <v>1390591</v>
      </c>
      <c r="E20" s="7">
        <v>1389950</v>
      </c>
      <c r="F20" s="7">
        <v>1389950</v>
      </c>
    </row>
    <row r="21" spans="1:6">
      <c r="A21" s="991"/>
      <c r="B21" s="991"/>
      <c r="C21" s="991"/>
      <c r="D21" s="991"/>
      <c r="E21" s="991"/>
      <c r="F21" s="369"/>
    </row>
    <row r="22" spans="1:6" ht="9" customHeight="1">
      <c r="A22" s="7"/>
      <c r="B22" s="7"/>
      <c r="C22" s="7"/>
      <c r="D22" s="7"/>
      <c r="E22" s="7"/>
    </row>
    <row r="23" spans="1:6" ht="18.75">
      <c r="A23" s="1876" t="s">
        <v>1012</v>
      </c>
      <c r="B23" s="1876"/>
      <c r="C23" s="1876"/>
      <c r="D23" s="1876"/>
      <c r="E23" s="1876"/>
    </row>
    <row r="24" spans="1:6" ht="12" customHeight="1">
      <c r="A24" s="1858" t="s">
        <v>1013</v>
      </c>
      <c r="B24" s="1858"/>
      <c r="C24" s="1858"/>
      <c r="D24" s="1106"/>
      <c r="E24" s="991"/>
      <c r="F24" s="369"/>
    </row>
    <row r="25" spans="1:6">
      <c r="A25" s="1104"/>
      <c r="B25" s="1595">
        <v>2020</v>
      </c>
      <c r="C25" s="1595">
        <v>2021</v>
      </c>
      <c r="D25" s="1595">
        <v>2022</v>
      </c>
      <c r="E25" s="1595">
        <v>2023</v>
      </c>
      <c r="F25" s="1653">
        <v>2024</v>
      </c>
    </row>
    <row r="26" spans="1:6">
      <c r="A26" s="1042"/>
      <c r="B26" s="7"/>
      <c r="C26" s="7"/>
      <c r="D26" s="7"/>
      <c r="E26" s="7"/>
    </row>
    <row r="27" spans="1:6">
      <c r="A27" s="1073" t="s">
        <v>38</v>
      </c>
      <c r="B27" s="991">
        <v>0.9</v>
      </c>
      <c r="C27" s="991">
        <v>0.9</v>
      </c>
      <c r="D27" s="991">
        <v>0.9</v>
      </c>
      <c r="E27" s="991">
        <v>0.9</v>
      </c>
      <c r="F27" s="991">
        <v>0.9</v>
      </c>
    </row>
    <row r="28" spans="1:6">
      <c r="A28" s="7"/>
      <c r="B28" s="7"/>
      <c r="C28" s="182"/>
      <c r="D28" s="182"/>
      <c r="E28" s="7"/>
    </row>
    <row r="29" spans="1:6" ht="14.25">
      <c r="A29" s="1877" t="s">
        <v>1559</v>
      </c>
      <c r="B29" s="1877"/>
      <c r="C29" s="1877"/>
      <c r="D29" s="1877"/>
      <c r="E29" s="1877"/>
    </row>
    <row r="30" spans="1:6">
      <c r="A30" s="1865" t="s">
        <v>1014</v>
      </c>
      <c r="B30" s="1865"/>
      <c r="C30" s="1865"/>
      <c r="D30" s="1105"/>
      <c r="E30" s="991"/>
      <c r="F30" s="369"/>
    </row>
    <row r="31" spans="1:6">
      <c r="A31" s="1107"/>
      <c r="B31" s="1108">
        <v>2020</v>
      </c>
      <c r="C31" s="1108">
        <v>2021</v>
      </c>
      <c r="D31" s="1108">
        <v>2022</v>
      </c>
      <c r="E31" s="1108">
        <v>2023</v>
      </c>
      <c r="F31" s="1654">
        <v>2024</v>
      </c>
    </row>
    <row r="32" spans="1:6">
      <c r="A32" s="7"/>
      <c r="B32" s="7"/>
      <c r="C32" s="7"/>
      <c r="D32" s="7"/>
      <c r="E32" s="7"/>
    </row>
    <row r="33" spans="1:6">
      <c r="A33" s="183" t="s">
        <v>38</v>
      </c>
      <c r="B33" s="186">
        <v>49208.2</v>
      </c>
      <c r="C33" s="186">
        <v>63958</v>
      </c>
      <c r="D33" s="7">
        <v>71999.399999999994</v>
      </c>
      <c r="E33" s="7">
        <v>74681</v>
      </c>
      <c r="F33" s="7">
        <v>71005.3</v>
      </c>
    </row>
    <row r="34" spans="1:6">
      <c r="A34" s="1046" t="s">
        <v>1015</v>
      </c>
      <c r="B34" s="7">
        <v>47853.3</v>
      </c>
      <c r="C34" s="7">
        <v>62370.9</v>
      </c>
      <c r="D34" s="186">
        <v>70386.7</v>
      </c>
      <c r="E34" s="7">
        <v>72726.899999999994</v>
      </c>
      <c r="F34" s="11">
        <v>69117.600000000006</v>
      </c>
    </row>
    <row r="35" spans="1:6">
      <c r="A35" s="1047" t="s">
        <v>1016</v>
      </c>
      <c r="B35" s="7">
        <v>22283.7</v>
      </c>
      <c r="C35" s="7">
        <v>31297.3</v>
      </c>
      <c r="D35" s="7">
        <v>35891.599999999999</v>
      </c>
      <c r="E35" s="7">
        <v>35263.199999999997</v>
      </c>
      <c r="F35" s="11">
        <v>31131.9</v>
      </c>
    </row>
    <row r="36" spans="1:6">
      <c r="A36" s="1047" t="s">
        <v>1017</v>
      </c>
      <c r="B36" s="7">
        <v>25569.599999999999</v>
      </c>
      <c r="C36" s="7">
        <v>31073.599999999999</v>
      </c>
      <c r="D36" s="7">
        <v>34495.1</v>
      </c>
      <c r="E36" s="7">
        <v>37463.699999999997</v>
      </c>
      <c r="F36" s="11">
        <v>37985.699999999997</v>
      </c>
    </row>
    <row r="37" spans="1:6">
      <c r="A37" s="1048" t="s">
        <v>1018</v>
      </c>
      <c r="B37" s="7">
        <v>1318</v>
      </c>
      <c r="C37" s="7">
        <v>1545.7</v>
      </c>
      <c r="D37" s="7">
        <v>1554.1</v>
      </c>
      <c r="E37" s="7">
        <v>1890.4</v>
      </c>
      <c r="F37" s="7">
        <v>1795.5</v>
      </c>
    </row>
    <row r="38" spans="1:6">
      <c r="A38" s="1049" t="s">
        <v>1019</v>
      </c>
      <c r="B38" s="7">
        <v>30.1</v>
      </c>
      <c r="C38" s="7">
        <v>34.200000000000003</v>
      </c>
      <c r="D38" s="7">
        <v>51.3</v>
      </c>
      <c r="E38" s="7">
        <v>54.6</v>
      </c>
      <c r="F38" s="7">
        <v>92.2</v>
      </c>
    </row>
    <row r="39" spans="1:6" ht="13.5" thickBot="1">
      <c r="A39" s="1109" t="s">
        <v>1334</v>
      </c>
      <c r="B39" s="991">
        <v>6.8</v>
      </c>
      <c r="C39" s="991">
        <v>7.2</v>
      </c>
      <c r="D39" s="991">
        <v>7.3</v>
      </c>
      <c r="E39" s="991">
        <v>9.1</v>
      </c>
      <c r="F39" s="181"/>
    </row>
    <row r="40" spans="1:6">
      <c r="A40" s="7"/>
      <c r="B40" s="7"/>
      <c r="C40" s="7"/>
      <c r="D40" s="7"/>
      <c r="E40" s="7"/>
    </row>
    <row r="41" spans="1:6" ht="35.25" customHeight="1">
      <c r="A41" s="1862" t="s">
        <v>1020</v>
      </c>
      <c r="B41" s="1862"/>
      <c r="C41" s="1862"/>
      <c r="D41" s="1862"/>
      <c r="E41" s="1862"/>
    </row>
    <row r="42" spans="1:6">
      <c r="A42" s="1865" t="s">
        <v>1021</v>
      </c>
      <c r="B42" s="1865"/>
      <c r="C42" s="1865"/>
      <c r="D42" s="1105"/>
      <c r="E42" s="991"/>
      <c r="F42" s="369"/>
    </row>
    <row r="43" spans="1:6">
      <c r="A43" s="1107"/>
      <c r="B43" s="1591">
        <v>2020</v>
      </c>
      <c r="C43" s="1591">
        <v>2021</v>
      </c>
      <c r="D43" s="1591">
        <v>2022</v>
      </c>
      <c r="E43" s="1591">
        <v>2023</v>
      </c>
      <c r="F43" s="1653">
        <v>2024</v>
      </c>
    </row>
    <row r="44" spans="1:6">
      <c r="A44" s="7"/>
      <c r="B44" s="7"/>
      <c r="C44" s="7"/>
      <c r="D44" s="7"/>
      <c r="E44" s="7"/>
    </row>
    <row r="45" spans="1:6" ht="13.5" customHeight="1">
      <c r="A45" s="1016" t="s">
        <v>1022</v>
      </c>
      <c r="B45" s="186">
        <v>101</v>
      </c>
      <c r="C45" s="186">
        <v>100.9</v>
      </c>
      <c r="D45" s="7">
        <v>102.8</v>
      </c>
      <c r="E45" s="7">
        <v>101.7</v>
      </c>
      <c r="F45" s="7">
        <v>104.6</v>
      </c>
    </row>
    <row r="46" spans="1:6">
      <c r="A46" s="1047" t="s">
        <v>1335</v>
      </c>
      <c r="B46" s="186"/>
      <c r="C46" s="186"/>
      <c r="D46" s="7"/>
      <c r="E46" s="7"/>
    </row>
    <row r="47" spans="1:6">
      <c r="A47" s="1047" t="s">
        <v>1336</v>
      </c>
      <c r="B47" s="186">
        <v>100.1</v>
      </c>
      <c r="C47" s="186">
        <v>99.6</v>
      </c>
      <c r="D47" s="7">
        <v>104.3</v>
      </c>
      <c r="E47" s="7">
        <v>100.8</v>
      </c>
      <c r="F47" s="7">
        <v>107.3</v>
      </c>
    </row>
    <row r="48" spans="1:6">
      <c r="A48" s="1110" t="s">
        <v>1337</v>
      </c>
      <c r="B48" s="656">
        <v>101.9</v>
      </c>
      <c r="C48" s="656">
        <v>102</v>
      </c>
      <c r="D48" s="991">
        <v>101.4</v>
      </c>
      <c r="E48" s="656">
        <v>102</v>
      </c>
      <c r="F48" s="991">
        <v>102.2</v>
      </c>
    </row>
    <row r="49" spans="1:6">
      <c r="A49" s="17"/>
      <c r="B49" s="129"/>
      <c r="C49" s="129"/>
      <c r="D49" s="129"/>
      <c r="E49" s="7"/>
    </row>
    <row r="50" spans="1:6" ht="15.75" customHeight="1">
      <c r="A50" s="1875" t="s">
        <v>1023</v>
      </c>
      <c r="B50" s="1875"/>
      <c r="C50" s="1875"/>
      <c r="D50" s="1875"/>
      <c r="E50" s="1875"/>
    </row>
    <row r="51" spans="1:6">
      <c r="A51" s="1858" t="s">
        <v>1024</v>
      </c>
      <c r="B51" s="1858"/>
      <c r="C51" s="1858"/>
      <c r="D51" s="1106"/>
      <c r="E51" s="991"/>
      <c r="F51" s="369"/>
    </row>
    <row r="52" spans="1:6">
      <c r="A52" s="1104"/>
      <c r="B52" s="1595">
        <v>2020</v>
      </c>
      <c r="C52" s="1595">
        <v>2021</v>
      </c>
      <c r="D52" s="1595">
        <v>2022</v>
      </c>
      <c r="E52" s="1595">
        <v>2023</v>
      </c>
      <c r="F52" s="1653">
        <v>2024</v>
      </c>
    </row>
    <row r="53" spans="1:6">
      <c r="A53" s="1050" t="s">
        <v>1025</v>
      </c>
      <c r="B53" s="7"/>
      <c r="C53" s="7"/>
      <c r="D53" s="7"/>
      <c r="E53" s="7"/>
    </row>
    <row r="54" spans="1:6">
      <c r="A54" s="1045" t="s">
        <v>1026</v>
      </c>
      <c r="B54" s="184">
        <v>87575</v>
      </c>
      <c r="C54" s="184">
        <v>88407</v>
      </c>
      <c r="D54" s="7">
        <v>88680.8</v>
      </c>
      <c r="E54" s="7">
        <v>89663</v>
      </c>
      <c r="F54" s="7">
        <v>90410</v>
      </c>
    </row>
    <row r="55" spans="1:6">
      <c r="A55" s="1045" t="s">
        <v>1027</v>
      </c>
      <c r="B55" s="7">
        <v>9591</v>
      </c>
      <c r="C55" s="7">
        <v>8158</v>
      </c>
      <c r="D55" s="7">
        <v>9403</v>
      </c>
      <c r="E55" s="7">
        <v>8148</v>
      </c>
      <c r="F55" s="7">
        <v>6790.5</v>
      </c>
    </row>
    <row r="56" spans="1:6">
      <c r="A56" s="186" t="s">
        <v>1028</v>
      </c>
      <c r="B56" s="7">
        <v>217</v>
      </c>
      <c r="C56" s="7">
        <v>315</v>
      </c>
      <c r="D56" s="7">
        <v>343</v>
      </c>
      <c r="E56" s="7">
        <v>355</v>
      </c>
      <c r="F56" s="7">
        <v>232</v>
      </c>
    </row>
    <row r="57" spans="1:6">
      <c r="A57" s="186" t="s">
        <v>1029</v>
      </c>
      <c r="B57" s="184">
        <v>2867</v>
      </c>
      <c r="C57" s="184">
        <v>2290</v>
      </c>
      <c r="D57" s="7">
        <v>1950</v>
      </c>
      <c r="E57" s="7">
        <v>1515</v>
      </c>
      <c r="F57" s="7">
        <v>1371</v>
      </c>
    </row>
    <row r="58" spans="1:6">
      <c r="A58" s="186" t="s">
        <v>1030</v>
      </c>
      <c r="B58" s="7">
        <v>13115</v>
      </c>
      <c r="C58" s="7">
        <v>13123</v>
      </c>
      <c r="D58" s="7">
        <v>12967</v>
      </c>
      <c r="E58" s="7">
        <v>13136</v>
      </c>
      <c r="F58" s="7">
        <v>13188</v>
      </c>
    </row>
    <row r="59" spans="1:6">
      <c r="A59" s="186" t="s">
        <v>1031</v>
      </c>
      <c r="B59" s="186">
        <v>9298.3940000000002</v>
      </c>
      <c r="C59" s="1051">
        <v>9443.4478999999992</v>
      </c>
      <c r="D59" s="186">
        <v>9709.6350999999995</v>
      </c>
      <c r="E59" s="7">
        <v>9764.4</v>
      </c>
      <c r="F59" s="7">
        <v>9501.7000000000007</v>
      </c>
    </row>
    <row r="60" spans="1:6">
      <c r="A60" s="656" t="s">
        <v>1032</v>
      </c>
      <c r="B60" s="991">
        <v>2929</v>
      </c>
      <c r="C60" s="991">
        <v>2720</v>
      </c>
      <c r="D60" s="991">
        <v>2606</v>
      </c>
      <c r="E60" s="991">
        <v>2582</v>
      </c>
      <c r="F60" s="991">
        <v>2642</v>
      </c>
    </row>
    <row r="61" spans="1:6">
      <c r="A61" s="129"/>
      <c r="B61" s="11"/>
      <c r="C61" s="11"/>
      <c r="D61" s="11"/>
      <c r="E61" s="11"/>
    </row>
    <row r="62" spans="1:6">
      <c r="A62" s="129"/>
      <c r="B62" s="11"/>
      <c r="C62" s="11"/>
      <c r="D62" s="11"/>
      <c r="E62" s="11"/>
    </row>
    <row r="63" spans="1:6">
      <c r="A63" s="1874" t="s">
        <v>85</v>
      </c>
      <c r="B63" s="1874"/>
      <c r="C63" s="1874"/>
      <c r="D63" s="1874"/>
      <c r="E63" s="1874"/>
      <c r="F63" s="369"/>
    </row>
    <row r="64" spans="1:6">
      <c r="A64" s="1108"/>
      <c r="B64" s="1591">
        <v>2020</v>
      </c>
      <c r="C64" s="1591">
        <v>2021</v>
      </c>
      <c r="D64" s="1591">
        <v>2022</v>
      </c>
      <c r="E64" s="1591">
        <v>2023</v>
      </c>
      <c r="F64" s="1104">
        <v>2024</v>
      </c>
    </row>
    <row r="65" spans="1:6">
      <c r="A65" s="1050" t="s">
        <v>1002</v>
      </c>
      <c r="B65" s="7"/>
      <c r="C65" s="7"/>
      <c r="D65" s="7"/>
      <c r="E65" s="7"/>
    </row>
    <row r="66" spans="1:6">
      <c r="A66" s="1045" t="s">
        <v>1033</v>
      </c>
      <c r="B66" s="7">
        <v>605</v>
      </c>
      <c r="C66" s="7">
        <v>575</v>
      </c>
      <c r="D66" s="7">
        <v>605</v>
      </c>
      <c r="E66" s="7">
        <v>462</v>
      </c>
      <c r="F66" s="7">
        <v>375</v>
      </c>
    </row>
    <row r="67" spans="1:6">
      <c r="A67" s="1045" t="s">
        <v>1027</v>
      </c>
      <c r="B67" s="7">
        <v>143</v>
      </c>
      <c r="C67" s="7">
        <v>96</v>
      </c>
      <c r="D67" s="7">
        <v>76</v>
      </c>
      <c r="E67" s="7">
        <v>96</v>
      </c>
      <c r="F67" s="7">
        <v>72</v>
      </c>
    </row>
    <row r="68" spans="1:6">
      <c r="A68" s="1045" t="s">
        <v>1034</v>
      </c>
      <c r="B68" s="7" t="s">
        <v>1036</v>
      </c>
      <c r="C68" s="7">
        <v>2</v>
      </c>
      <c r="D68" s="7">
        <v>2</v>
      </c>
      <c r="E68" s="7"/>
    </row>
    <row r="69" spans="1:6">
      <c r="A69" s="1045" t="s">
        <v>1037</v>
      </c>
      <c r="B69" s="7">
        <v>96</v>
      </c>
      <c r="C69" s="7">
        <v>54</v>
      </c>
      <c r="D69" s="7">
        <v>28</v>
      </c>
      <c r="E69" s="7">
        <v>26</v>
      </c>
      <c r="F69" s="7">
        <v>20</v>
      </c>
    </row>
    <row r="70" spans="1:6">
      <c r="A70" s="1045" t="s">
        <v>80</v>
      </c>
      <c r="B70" s="7">
        <v>57</v>
      </c>
      <c r="C70" s="7">
        <v>55</v>
      </c>
      <c r="D70" s="7">
        <v>59</v>
      </c>
      <c r="E70" s="7">
        <v>59</v>
      </c>
      <c r="F70" s="7">
        <v>58</v>
      </c>
    </row>
    <row r="71" spans="1:6">
      <c r="A71" s="1045" t="s">
        <v>1038</v>
      </c>
      <c r="B71" s="7">
        <v>2</v>
      </c>
      <c r="C71" s="7">
        <v>5</v>
      </c>
      <c r="D71" s="7"/>
      <c r="E71" s="7">
        <v>5</v>
      </c>
      <c r="F71" s="7">
        <v>1</v>
      </c>
    </row>
    <row r="72" spans="1:6">
      <c r="A72" s="1045" t="s">
        <v>1039</v>
      </c>
      <c r="B72" s="7">
        <v>3</v>
      </c>
      <c r="C72" s="1"/>
      <c r="D72" s="1"/>
      <c r="E72" s="7">
        <v>4</v>
      </c>
    </row>
    <row r="73" spans="1:6">
      <c r="A73" s="1050" t="s">
        <v>1003</v>
      </c>
      <c r="B73" s="7"/>
      <c r="C73" s="7"/>
      <c r="D73" s="7"/>
      <c r="E73" s="7"/>
    </row>
    <row r="74" spans="1:6">
      <c r="A74" s="1045" t="s">
        <v>1033</v>
      </c>
      <c r="B74" s="7">
        <v>1175</v>
      </c>
      <c r="C74" s="7">
        <v>1146</v>
      </c>
      <c r="D74" s="7">
        <v>1233</v>
      </c>
      <c r="E74" s="7">
        <v>1644</v>
      </c>
      <c r="F74" s="7">
        <v>1842</v>
      </c>
    </row>
    <row r="75" spans="1:6">
      <c r="A75" s="1045" t="s">
        <v>1027</v>
      </c>
      <c r="B75" s="7">
        <v>375</v>
      </c>
      <c r="C75" s="7">
        <v>365</v>
      </c>
      <c r="D75" s="7">
        <v>320</v>
      </c>
      <c r="E75" s="7">
        <v>383</v>
      </c>
      <c r="F75" s="7">
        <v>321</v>
      </c>
    </row>
    <row r="76" spans="1:6">
      <c r="A76" s="1045" t="s">
        <v>1034</v>
      </c>
      <c r="B76" s="7" t="s">
        <v>1035</v>
      </c>
      <c r="C76" s="7" t="s">
        <v>1035</v>
      </c>
      <c r="D76" s="7" t="s">
        <v>1035</v>
      </c>
      <c r="E76" s="7" t="s">
        <v>1035</v>
      </c>
    </row>
    <row r="77" spans="1:6">
      <c r="A77" s="1045" t="s">
        <v>1037</v>
      </c>
      <c r="B77" s="7">
        <v>112</v>
      </c>
      <c r="C77" s="7">
        <v>77</v>
      </c>
      <c r="D77" s="7">
        <v>25</v>
      </c>
      <c r="E77" s="7">
        <v>37</v>
      </c>
      <c r="F77" s="7">
        <v>59</v>
      </c>
    </row>
    <row r="78" spans="1:6">
      <c r="A78" s="1045" t="s">
        <v>80</v>
      </c>
      <c r="B78" s="7">
        <v>4</v>
      </c>
      <c r="C78" s="7">
        <v>2</v>
      </c>
      <c r="D78" s="7">
        <v>2</v>
      </c>
      <c r="E78" s="7">
        <v>2</v>
      </c>
      <c r="F78" s="7">
        <v>7</v>
      </c>
    </row>
    <row r="79" spans="1:6">
      <c r="A79" s="1045" t="s">
        <v>1038</v>
      </c>
      <c r="B79" s="7">
        <v>16</v>
      </c>
      <c r="C79" s="7">
        <v>11</v>
      </c>
      <c r="D79" s="7">
        <v>8</v>
      </c>
      <c r="E79" s="7">
        <v>15</v>
      </c>
      <c r="F79" s="7">
        <v>9</v>
      </c>
    </row>
    <row r="80" spans="1:6">
      <c r="A80" s="1045" t="s">
        <v>1039</v>
      </c>
      <c r="B80" s="7">
        <v>11</v>
      </c>
      <c r="C80" s="7">
        <v>7</v>
      </c>
      <c r="D80" s="7">
        <v>7</v>
      </c>
      <c r="E80" s="7">
        <v>15</v>
      </c>
      <c r="F80" s="7">
        <v>13</v>
      </c>
    </row>
    <row r="81" spans="1:6">
      <c r="A81" s="1050" t="s">
        <v>1004</v>
      </c>
      <c r="B81" s="7"/>
      <c r="C81" s="7"/>
      <c r="D81" s="7"/>
      <c r="E81" s="7"/>
    </row>
    <row r="82" spans="1:6">
      <c r="A82" s="1045" t="s">
        <v>1033</v>
      </c>
      <c r="B82" s="7">
        <v>83600</v>
      </c>
      <c r="C82" s="7">
        <v>84489</v>
      </c>
      <c r="D82" s="7">
        <v>85498.8</v>
      </c>
      <c r="E82" s="7">
        <v>86066</v>
      </c>
      <c r="F82" s="7">
        <v>86621</v>
      </c>
    </row>
    <row r="83" spans="1:6">
      <c r="A83" s="1045" t="s">
        <v>1027</v>
      </c>
      <c r="B83" s="7">
        <v>9073</v>
      </c>
      <c r="C83" s="7">
        <v>7697</v>
      </c>
      <c r="D83" s="7">
        <v>9007</v>
      </c>
      <c r="E83" s="7">
        <v>7669</v>
      </c>
      <c r="F83" s="7">
        <v>6397.5</v>
      </c>
    </row>
    <row r="84" spans="1:6">
      <c r="A84" s="1045" t="s">
        <v>1034</v>
      </c>
      <c r="B84" s="7">
        <v>217</v>
      </c>
      <c r="C84" s="7">
        <v>313</v>
      </c>
      <c r="D84" s="7">
        <v>341</v>
      </c>
      <c r="E84" s="7">
        <v>355</v>
      </c>
      <c r="F84" s="7">
        <v>232</v>
      </c>
    </row>
    <row r="85" spans="1:6">
      <c r="A85" s="1045" t="s">
        <v>1037</v>
      </c>
      <c r="B85" s="7">
        <v>2508</v>
      </c>
      <c r="C85" s="7">
        <v>2008</v>
      </c>
      <c r="D85" s="7">
        <v>1875</v>
      </c>
      <c r="E85" s="7">
        <v>1430</v>
      </c>
      <c r="F85" s="7">
        <v>1292</v>
      </c>
    </row>
    <row r="86" spans="1:6">
      <c r="A86" s="1045" t="s">
        <v>80</v>
      </c>
      <c r="B86" s="7">
        <v>7996</v>
      </c>
      <c r="C86" s="7">
        <v>8005</v>
      </c>
      <c r="D86" s="7">
        <v>7229</v>
      </c>
      <c r="E86" s="7">
        <v>7602</v>
      </c>
      <c r="F86" s="7">
        <v>7609</v>
      </c>
    </row>
    <row r="87" spans="1:6">
      <c r="A87" s="1045" t="s">
        <v>1038</v>
      </c>
      <c r="B87" s="1052">
        <v>5758.2709999999997</v>
      </c>
      <c r="C87" s="1052">
        <v>5906.2709999999997</v>
      </c>
      <c r="D87" s="186">
        <v>5450.0280000000002</v>
      </c>
      <c r="E87" s="186">
        <v>5337.8370000000004</v>
      </c>
      <c r="F87" s="7">
        <v>5083.1000000000004</v>
      </c>
    </row>
    <row r="88" spans="1:6">
      <c r="A88" s="1045" t="s">
        <v>1039</v>
      </c>
      <c r="B88" s="7">
        <v>2906</v>
      </c>
      <c r="C88" s="7">
        <v>2704</v>
      </c>
      <c r="D88" s="7">
        <v>2599</v>
      </c>
      <c r="E88" s="7">
        <v>2563</v>
      </c>
      <c r="F88" s="7">
        <v>2629</v>
      </c>
    </row>
    <row r="89" spans="1:6">
      <c r="A89" s="1050" t="s">
        <v>1040</v>
      </c>
      <c r="B89" s="7"/>
      <c r="C89" s="7"/>
      <c r="D89" s="7"/>
      <c r="E89" s="7"/>
    </row>
    <row r="90" spans="1:6">
      <c r="A90" s="1045" t="s">
        <v>1033</v>
      </c>
      <c r="B90" s="7">
        <v>2195</v>
      </c>
      <c r="C90" s="7">
        <v>2197</v>
      </c>
      <c r="D90" s="7">
        <v>1344</v>
      </c>
      <c r="E90" s="7">
        <v>1491</v>
      </c>
      <c r="F90" s="7">
        <v>1572</v>
      </c>
    </row>
    <row r="91" spans="1:6">
      <c r="A91" s="1045" t="s">
        <v>1034</v>
      </c>
      <c r="B91" s="1053"/>
      <c r="C91" s="1"/>
      <c r="D91" s="1"/>
      <c r="E91" s="7" t="s">
        <v>1035</v>
      </c>
    </row>
    <row r="92" spans="1:6">
      <c r="A92" s="1045" t="s">
        <v>1037</v>
      </c>
      <c r="B92" s="7">
        <v>151</v>
      </c>
      <c r="C92" s="7">
        <v>151</v>
      </c>
      <c r="D92" s="7">
        <v>22</v>
      </c>
      <c r="E92" s="7">
        <v>22</v>
      </c>
    </row>
    <row r="93" spans="1:6">
      <c r="A93" s="1045" t="s">
        <v>80</v>
      </c>
      <c r="B93" s="7">
        <v>5058</v>
      </c>
      <c r="C93" s="7">
        <v>5061</v>
      </c>
      <c r="D93" s="7">
        <v>5677</v>
      </c>
      <c r="E93" s="7">
        <v>5473</v>
      </c>
      <c r="F93" s="7">
        <v>5514</v>
      </c>
    </row>
    <row r="94" spans="1:6">
      <c r="A94" s="1045" t="s">
        <v>1038</v>
      </c>
      <c r="B94" s="1052">
        <v>3522.123</v>
      </c>
      <c r="C94" s="1052">
        <v>3521.1768999999999</v>
      </c>
      <c r="D94" s="186">
        <v>4247.6071000000002</v>
      </c>
      <c r="E94" s="186">
        <v>4406.6040000000003</v>
      </c>
      <c r="F94" s="7">
        <v>4408.6000000000004</v>
      </c>
    </row>
    <row r="95" spans="1:6">
      <c r="A95" s="1111" t="s">
        <v>1039</v>
      </c>
      <c r="B95" s="991">
        <v>9</v>
      </c>
      <c r="C95" s="991">
        <v>9</v>
      </c>
      <c r="D95" s="991">
        <v>9</v>
      </c>
      <c r="E95" s="991" t="s">
        <v>1035</v>
      </c>
      <c r="F95" s="369"/>
    </row>
    <row r="96" spans="1:6">
      <c r="A96" s="185"/>
      <c r="B96" s="186"/>
      <c r="C96" s="186"/>
      <c r="D96" s="186"/>
      <c r="E96" s="7"/>
    </row>
    <row r="97" spans="1:6" ht="15.75">
      <c r="A97" s="1875" t="s">
        <v>1041</v>
      </c>
      <c r="B97" s="1875"/>
      <c r="C97" s="1875"/>
      <c r="D97" s="1875"/>
      <c r="E97" s="1875"/>
    </row>
    <row r="98" spans="1:6">
      <c r="A98" s="1858" t="s">
        <v>1042</v>
      </c>
      <c r="B98" s="1858"/>
      <c r="C98" s="1858"/>
      <c r="D98" s="1106"/>
      <c r="E98" s="991"/>
      <c r="F98" s="369"/>
    </row>
    <row r="99" spans="1:6">
      <c r="A99" s="1104"/>
      <c r="B99" s="1595">
        <v>2020</v>
      </c>
      <c r="C99" s="1595">
        <v>2021</v>
      </c>
      <c r="D99" s="1595">
        <v>2022</v>
      </c>
      <c r="E99" s="1595">
        <v>2023</v>
      </c>
      <c r="F99" s="1654">
        <v>2024</v>
      </c>
    </row>
    <row r="100" spans="1:6" ht="13.5">
      <c r="A100" s="1054" t="s">
        <v>1026</v>
      </c>
      <c r="B100" s="188"/>
      <c r="C100" s="188"/>
      <c r="D100" s="188"/>
      <c r="E100" s="188"/>
    </row>
    <row r="101" spans="1:6">
      <c r="A101" s="4" t="s">
        <v>81</v>
      </c>
      <c r="B101" s="846">
        <v>87575</v>
      </c>
      <c r="C101" s="846">
        <v>88407</v>
      </c>
      <c r="D101" s="846">
        <v>88680.8</v>
      </c>
      <c r="E101" s="846">
        <v>89663</v>
      </c>
      <c r="F101" s="846">
        <v>90410</v>
      </c>
    </row>
    <row r="102" spans="1:6">
      <c r="A102" s="6" t="s">
        <v>1338</v>
      </c>
      <c r="B102" s="488"/>
      <c r="C102" s="488"/>
      <c r="D102" s="488"/>
      <c r="E102" s="7"/>
    </row>
    <row r="103" spans="1:6">
      <c r="A103" s="6" t="s">
        <v>82</v>
      </c>
      <c r="B103" s="488">
        <v>1112</v>
      </c>
      <c r="C103" s="488">
        <v>1050</v>
      </c>
      <c r="D103" s="488">
        <v>1244</v>
      </c>
      <c r="E103" s="7">
        <v>1322</v>
      </c>
      <c r="F103" s="7">
        <v>1343</v>
      </c>
    </row>
    <row r="104" spans="1:6">
      <c r="A104" s="6" t="s">
        <v>53</v>
      </c>
      <c r="B104" s="488">
        <v>6696</v>
      </c>
      <c r="C104" s="488">
        <v>6863</v>
      </c>
      <c r="D104" s="488">
        <v>6669</v>
      </c>
      <c r="E104" s="7">
        <v>6860</v>
      </c>
      <c r="F104" s="7">
        <v>7581</v>
      </c>
    </row>
    <row r="105" spans="1:6">
      <c r="A105" s="6" t="s">
        <v>83</v>
      </c>
      <c r="B105" s="488">
        <v>6043</v>
      </c>
      <c r="C105" s="488">
        <v>5963</v>
      </c>
      <c r="D105" s="488">
        <v>6024</v>
      </c>
      <c r="E105" s="7">
        <v>6054</v>
      </c>
      <c r="F105" s="7">
        <v>6065</v>
      </c>
    </row>
    <row r="106" spans="1:6">
      <c r="A106" s="6" t="s">
        <v>46</v>
      </c>
      <c r="B106" s="488">
        <v>27659</v>
      </c>
      <c r="C106" s="488">
        <v>27867</v>
      </c>
      <c r="D106" s="488">
        <v>27740.799999999999</v>
      </c>
      <c r="E106" s="7">
        <v>28321</v>
      </c>
      <c r="F106" s="7">
        <v>27097</v>
      </c>
    </row>
    <row r="107" spans="1:6">
      <c r="A107" s="6" t="s">
        <v>47</v>
      </c>
      <c r="B107" s="488">
        <v>22145</v>
      </c>
      <c r="C107" s="488">
        <v>22863</v>
      </c>
      <c r="D107" s="488">
        <v>22656</v>
      </c>
      <c r="E107" s="7">
        <v>22737</v>
      </c>
      <c r="F107" s="7">
        <v>23034</v>
      </c>
    </row>
    <row r="108" spans="1:6">
      <c r="A108" s="6" t="s">
        <v>48</v>
      </c>
      <c r="B108" s="488">
        <v>20867</v>
      </c>
      <c r="C108" s="488">
        <v>20796</v>
      </c>
      <c r="D108" s="488">
        <v>21340</v>
      </c>
      <c r="E108" s="7">
        <v>21356</v>
      </c>
      <c r="F108" s="7">
        <v>21639</v>
      </c>
    </row>
    <row r="109" spans="1:6">
      <c r="A109" s="1047" t="s">
        <v>84</v>
      </c>
      <c r="B109" s="186">
        <v>3053</v>
      </c>
      <c r="C109" s="186">
        <v>3005</v>
      </c>
      <c r="D109" s="7">
        <v>3007</v>
      </c>
      <c r="E109" s="7">
        <v>3013</v>
      </c>
      <c r="F109" s="7">
        <v>3651</v>
      </c>
    </row>
    <row r="110" spans="1:6">
      <c r="A110" s="1047"/>
      <c r="B110" s="186"/>
      <c r="C110" s="186"/>
      <c r="D110" s="7"/>
      <c r="E110" s="7"/>
    </row>
    <row r="111" spans="1:6" ht="13.5">
      <c r="A111" s="4" t="s">
        <v>1043</v>
      </c>
      <c r="B111" s="1055"/>
      <c r="C111" s="1055"/>
      <c r="D111" s="1055"/>
      <c r="E111" s="188"/>
      <c r="F111" s="188"/>
    </row>
    <row r="112" spans="1:6" ht="13.5">
      <c r="A112" s="4" t="s">
        <v>81</v>
      </c>
      <c r="B112" s="846">
        <v>9591</v>
      </c>
      <c r="C112" s="846">
        <v>8158</v>
      </c>
      <c r="D112" s="846">
        <v>9403</v>
      </c>
      <c r="E112" s="188">
        <v>8148</v>
      </c>
      <c r="F112" s="846">
        <v>6790.5</v>
      </c>
    </row>
    <row r="113" spans="1:6" ht="13.5">
      <c r="A113" s="6" t="s">
        <v>1338</v>
      </c>
      <c r="B113" s="1055"/>
      <c r="C113" s="1055"/>
      <c r="D113" s="488"/>
      <c r="E113" s="188"/>
      <c r="F113" s="188"/>
    </row>
    <row r="114" spans="1:6" ht="13.5">
      <c r="A114" s="6" t="s">
        <v>82</v>
      </c>
      <c r="B114" s="488" t="s">
        <v>1035</v>
      </c>
      <c r="C114" s="488" t="s">
        <v>1035</v>
      </c>
      <c r="D114" s="488" t="s">
        <v>1035</v>
      </c>
      <c r="E114" s="488" t="s">
        <v>1035</v>
      </c>
      <c r="F114" s="1714" t="s">
        <v>60</v>
      </c>
    </row>
    <row r="115" spans="1:6" ht="13.5">
      <c r="A115" s="6" t="s">
        <v>53</v>
      </c>
      <c r="B115" s="488">
        <v>3325</v>
      </c>
      <c r="C115" s="488">
        <v>3091</v>
      </c>
      <c r="D115" s="488">
        <v>3343</v>
      </c>
      <c r="E115" s="188">
        <v>2957</v>
      </c>
      <c r="F115" s="488">
        <v>2171</v>
      </c>
    </row>
    <row r="116" spans="1:6" ht="13.5">
      <c r="A116" s="6" t="s">
        <v>46</v>
      </c>
      <c r="B116" s="488">
        <v>6266</v>
      </c>
      <c r="C116" s="488">
        <v>5067</v>
      </c>
      <c r="D116" s="488">
        <v>6060</v>
      </c>
      <c r="E116" s="188">
        <v>5191</v>
      </c>
      <c r="F116" s="488">
        <v>4619.5</v>
      </c>
    </row>
    <row r="117" spans="1:6" ht="13.5">
      <c r="A117" s="1056"/>
      <c r="B117" s="1055"/>
      <c r="C117" s="1055"/>
      <c r="D117" s="488"/>
      <c r="E117" s="188"/>
      <c r="F117" s="188"/>
    </row>
    <row r="118" spans="1:6" ht="13.5">
      <c r="A118" s="4" t="s">
        <v>1034</v>
      </c>
      <c r="B118" s="1055"/>
      <c r="C118" s="1055"/>
      <c r="D118" s="488"/>
      <c r="E118" s="188"/>
      <c r="F118" s="188"/>
    </row>
    <row r="119" spans="1:6" ht="13.5">
      <c r="A119" s="4" t="s">
        <v>81</v>
      </c>
      <c r="B119" s="846">
        <v>217</v>
      </c>
      <c r="C119" s="846">
        <v>315</v>
      </c>
      <c r="D119" s="1057">
        <v>343</v>
      </c>
      <c r="E119" s="188">
        <v>355</v>
      </c>
      <c r="F119" s="846">
        <v>232</v>
      </c>
    </row>
    <row r="120" spans="1:6" ht="13.5">
      <c r="A120" s="6" t="s">
        <v>1338</v>
      </c>
      <c r="B120" s="1055"/>
      <c r="C120" s="1055"/>
      <c r="D120" s="488"/>
      <c r="E120" s="188"/>
      <c r="F120" s="188"/>
    </row>
    <row r="121" spans="1:6">
      <c r="A121" s="6" t="s">
        <v>82</v>
      </c>
      <c r="B121" s="488" t="s">
        <v>1035</v>
      </c>
      <c r="C121" s="488" t="s">
        <v>1035</v>
      </c>
      <c r="D121" s="488" t="s">
        <v>1035</v>
      </c>
      <c r="E121" s="488" t="s">
        <v>1035</v>
      </c>
      <c r="F121" s="215" t="s">
        <v>1035</v>
      </c>
    </row>
    <row r="122" spans="1:6" ht="13.5">
      <c r="A122" s="6" t="s">
        <v>53</v>
      </c>
      <c r="B122" s="488">
        <v>62</v>
      </c>
      <c r="C122" s="488">
        <v>60</v>
      </c>
      <c r="D122" s="488">
        <v>39</v>
      </c>
      <c r="E122" s="188">
        <v>30</v>
      </c>
      <c r="F122" s="488">
        <v>50</v>
      </c>
    </row>
    <row r="123" spans="1:6">
      <c r="A123" s="6" t="s">
        <v>46</v>
      </c>
      <c r="B123" s="488" t="s">
        <v>1035</v>
      </c>
      <c r="C123" s="488" t="s">
        <v>1035</v>
      </c>
      <c r="D123" s="488" t="s">
        <v>1035</v>
      </c>
      <c r="E123" s="488" t="s">
        <v>1035</v>
      </c>
      <c r="F123" s="215" t="s">
        <v>1035</v>
      </c>
    </row>
    <row r="124" spans="1:6" ht="13.5">
      <c r="A124" s="6" t="s">
        <v>47</v>
      </c>
      <c r="B124" s="488">
        <v>150</v>
      </c>
      <c r="C124" s="488">
        <v>250</v>
      </c>
      <c r="D124" s="488">
        <v>299</v>
      </c>
      <c r="E124" s="188">
        <v>320</v>
      </c>
      <c r="F124" s="488">
        <v>180</v>
      </c>
    </row>
    <row r="125" spans="1:6" ht="13.5">
      <c r="A125" s="1102" t="s">
        <v>48</v>
      </c>
      <c r="B125" s="1112">
        <v>5</v>
      </c>
      <c r="C125" s="1112">
        <v>5</v>
      </c>
      <c r="D125" s="1113">
        <v>5</v>
      </c>
      <c r="E125" s="1114">
        <v>5</v>
      </c>
      <c r="F125" s="1113">
        <v>2</v>
      </c>
    </row>
    <row r="126" spans="1:6" ht="13.5">
      <c r="A126" s="6"/>
      <c r="B126" s="1058"/>
      <c r="C126" s="1058"/>
      <c r="D126" s="1058"/>
      <c r="E126" s="188"/>
    </row>
    <row r="127" spans="1:6" ht="13.5">
      <c r="A127" s="6"/>
      <c r="B127" s="1058"/>
      <c r="C127" s="1058"/>
      <c r="D127" s="1058"/>
      <c r="E127" s="188"/>
    </row>
    <row r="128" spans="1:6" ht="13.5">
      <c r="A128" s="6"/>
      <c r="B128" s="1058"/>
      <c r="C128" s="1058"/>
      <c r="D128" s="1058"/>
      <c r="E128" s="188"/>
    </row>
    <row r="129" spans="1:6" ht="13.5">
      <c r="A129" s="1056"/>
      <c r="B129" s="1055"/>
      <c r="C129" s="1055"/>
      <c r="D129" s="1055"/>
      <c r="E129" s="188"/>
    </row>
    <row r="130" spans="1:6">
      <c r="A130" s="1881" t="s">
        <v>85</v>
      </c>
      <c r="B130" s="1881"/>
      <c r="C130" s="1881"/>
      <c r="D130" s="1881"/>
      <c r="E130" s="1881"/>
      <c r="F130" s="369"/>
    </row>
    <row r="131" spans="1:6">
      <c r="A131" s="1104"/>
      <c r="B131" s="1104">
        <v>2020</v>
      </c>
      <c r="C131" s="1104">
        <v>2021</v>
      </c>
      <c r="D131" s="1104">
        <v>2022</v>
      </c>
      <c r="E131" s="1590">
        <v>2023</v>
      </c>
      <c r="F131" s="1653">
        <v>2024</v>
      </c>
    </row>
    <row r="132" spans="1:6" ht="13.5">
      <c r="A132" s="1059" t="s">
        <v>1037</v>
      </c>
      <c r="B132" s="1055"/>
      <c r="C132" s="1055"/>
      <c r="D132" s="488"/>
      <c r="E132" s="488"/>
    </row>
    <row r="133" spans="1:6" ht="13.5">
      <c r="A133" s="4" t="s">
        <v>81</v>
      </c>
      <c r="B133" s="846">
        <v>2867</v>
      </c>
      <c r="C133" s="846">
        <v>2290</v>
      </c>
      <c r="D133" s="846">
        <v>1950</v>
      </c>
      <c r="E133" s="188">
        <v>1515</v>
      </c>
      <c r="F133" s="846">
        <v>1371</v>
      </c>
    </row>
    <row r="134" spans="1:6" ht="13.5">
      <c r="A134" s="6" t="s">
        <v>1339</v>
      </c>
      <c r="B134" s="1055"/>
      <c r="C134" s="1055"/>
      <c r="D134" s="488"/>
      <c r="E134" s="188"/>
      <c r="F134" s="488"/>
    </row>
    <row r="135" spans="1:6" ht="13.5">
      <c r="A135" s="6" t="s">
        <v>82</v>
      </c>
      <c r="B135" s="488">
        <v>9</v>
      </c>
      <c r="C135" s="488">
        <v>14</v>
      </c>
      <c r="D135" s="488">
        <v>16</v>
      </c>
      <c r="E135" s="188">
        <v>14</v>
      </c>
      <c r="F135" s="488">
        <v>14</v>
      </c>
    </row>
    <row r="136" spans="1:6">
      <c r="A136" s="6" t="s">
        <v>53</v>
      </c>
      <c r="B136" s="488" t="s">
        <v>1035</v>
      </c>
      <c r="C136" s="488" t="s">
        <v>1035</v>
      </c>
      <c r="D136" s="488" t="s">
        <v>1035</v>
      </c>
      <c r="E136" s="488" t="s">
        <v>1035</v>
      </c>
      <c r="F136" s="215" t="s">
        <v>1035</v>
      </c>
    </row>
    <row r="137" spans="1:6">
      <c r="A137" s="6" t="s">
        <v>83</v>
      </c>
      <c r="B137" s="488" t="s">
        <v>1035</v>
      </c>
      <c r="C137" s="488" t="s">
        <v>1035</v>
      </c>
      <c r="D137" s="488" t="s">
        <v>1035</v>
      </c>
      <c r="E137" s="488" t="s">
        <v>1035</v>
      </c>
      <c r="F137" s="215" t="s">
        <v>1035</v>
      </c>
    </row>
    <row r="138" spans="1:6" ht="13.5">
      <c r="A138" s="6" t="s">
        <v>46</v>
      </c>
      <c r="B138" s="488">
        <v>781</v>
      </c>
      <c r="C138" s="488">
        <v>676</v>
      </c>
      <c r="D138" s="488">
        <v>413</v>
      </c>
      <c r="E138" s="188">
        <v>347</v>
      </c>
      <c r="F138" s="488">
        <v>350</v>
      </c>
    </row>
    <row r="139" spans="1:6" ht="13.5">
      <c r="A139" s="6" t="s">
        <v>47</v>
      </c>
      <c r="B139" s="488">
        <v>1416</v>
      </c>
      <c r="C139" s="488">
        <v>1055</v>
      </c>
      <c r="D139" s="488">
        <v>1087</v>
      </c>
      <c r="E139" s="188">
        <v>1051</v>
      </c>
      <c r="F139" s="488">
        <v>938</v>
      </c>
    </row>
    <row r="140" spans="1:6" ht="13.5">
      <c r="A140" s="6" t="s">
        <v>48</v>
      </c>
      <c r="B140" s="488">
        <v>661</v>
      </c>
      <c r="C140" s="488">
        <v>545</v>
      </c>
      <c r="D140" s="488">
        <v>434</v>
      </c>
      <c r="E140" s="188">
        <v>103</v>
      </c>
      <c r="F140" s="488">
        <v>69</v>
      </c>
    </row>
    <row r="141" spans="1:6" ht="13.5">
      <c r="A141" s="1056"/>
      <c r="B141" s="1055"/>
      <c r="C141" s="1055"/>
      <c r="D141" s="488"/>
      <c r="E141" s="188"/>
      <c r="F141" s="188"/>
    </row>
    <row r="142" spans="1:6" ht="13.5">
      <c r="A142" s="1059" t="s">
        <v>80</v>
      </c>
      <c r="B142" s="1055"/>
      <c r="C142" s="1055"/>
      <c r="D142" s="1055"/>
      <c r="E142" s="188"/>
      <c r="F142" s="188"/>
    </row>
    <row r="143" spans="1:6">
      <c r="A143" s="4" t="s">
        <v>81</v>
      </c>
      <c r="B143" s="846">
        <v>13115</v>
      </c>
      <c r="C143" s="846">
        <v>13123</v>
      </c>
      <c r="D143" s="846">
        <v>12967</v>
      </c>
      <c r="E143" s="846">
        <v>13136</v>
      </c>
      <c r="F143" s="846">
        <v>13188</v>
      </c>
    </row>
    <row r="144" spans="1:6">
      <c r="A144" s="6" t="s">
        <v>1339</v>
      </c>
      <c r="B144" s="488"/>
      <c r="C144" s="488"/>
      <c r="D144" s="488"/>
      <c r="E144" s="7"/>
    </row>
    <row r="145" spans="1:6">
      <c r="A145" s="6" t="s">
        <v>82</v>
      </c>
      <c r="B145" s="488">
        <v>2560</v>
      </c>
      <c r="C145" s="488">
        <v>2424</v>
      </c>
      <c r="D145" s="488">
        <v>2236</v>
      </c>
      <c r="E145" s="7">
        <v>2167</v>
      </c>
      <c r="F145" s="7">
        <v>2167</v>
      </c>
    </row>
    <row r="146" spans="1:6">
      <c r="A146" s="6" t="s">
        <v>53</v>
      </c>
      <c r="B146" s="488">
        <v>1875</v>
      </c>
      <c r="C146" s="488">
        <v>1717</v>
      </c>
      <c r="D146" s="488">
        <v>1614</v>
      </c>
      <c r="E146" s="7">
        <v>1689</v>
      </c>
      <c r="F146" s="7">
        <v>1702</v>
      </c>
    </row>
    <row r="147" spans="1:6">
      <c r="A147" s="6" t="s">
        <v>83</v>
      </c>
      <c r="B147" s="488">
        <v>1230</v>
      </c>
      <c r="C147" s="488">
        <v>1328</v>
      </c>
      <c r="D147" s="488">
        <v>1330</v>
      </c>
      <c r="E147" s="7">
        <v>1334</v>
      </c>
      <c r="F147" s="7">
        <v>1328</v>
      </c>
    </row>
    <row r="148" spans="1:6">
      <c r="A148" s="6" t="s">
        <v>46</v>
      </c>
      <c r="B148" s="488">
        <v>1381</v>
      </c>
      <c r="C148" s="488">
        <v>1480</v>
      </c>
      <c r="D148" s="488">
        <v>1433</v>
      </c>
      <c r="E148" s="7">
        <v>1528</v>
      </c>
      <c r="F148" s="7">
        <v>1521</v>
      </c>
    </row>
    <row r="149" spans="1:6">
      <c r="A149" s="1029" t="s">
        <v>1260</v>
      </c>
      <c r="B149" s="1060" t="s">
        <v>60</v>
      </c>
      <c r="C149" s="1060" t="s">
        <v>60</v>
      </c>
      <c r="D149" s="1060" t="s">
        <v>60</v>
      </c>
      <c r="E149" s="1060" t="s">
        <v>60</v>
      </c>
      <c r="F149" s="7">
        <v>45</v>
      </c>
    </row>
    <row r="150" spans="1:6">
      <c r="A150" s="6" t="s">
        <v>47</v>
      </c>
      <c r="B150" s="1060">
        <v>2956</v>
      </c>
      <c r="C150" s="1060">
        <v>2938</v>
      </c>
      <c r="D150" s="488">
        <v>3051</v>
      </c>
      <c r="E150" s="7">
        <v>3106</v>
      </c>
      <c r="F150" s="7">
        <v>3087</v>
      </c>
    </row>
    <row r="151" spans="1:6">
      <c r="A151" s="6" t="s">
        <v>48</v>
      </c>
      <c r="B151" s="488">
        <v>1087</v>
      </c>
      <c r="C151" s="488">
        <v>1136</v>
      </c>
      <c r="D151" s="488">
        <v>1123</v>
      </c>
      <c r="E151" s="7">
        <v>1132</v>
      </c>
      <c r="F151" s="7">
        <v>1139</v>
      </c>
    </row>
    <row r="152" spans="1:6">
      <c r="A152" s="6" t="s">
        <v>1319</v>
      </c>
      <c r="B152" s="488">
        <v>12</v>
      </c>
      <c r="C152" s="488">
        <v>12</v>
      </c>
      <c r="D152" s="488">
        <v>3</v>
      </c>
      <c r="E152" s="7">
        <v>3</v>
      </c>
      <c r="F152" s="7">
        <v>3</v>
      </c>
    </row>
    <row r="153" spans="1:6">
      <c r="A153" s="6" t="s">
        <v>84</v>
      </c>
      <c r="B153" s="488">
        <v>2026</v>
      </c>
      <c r="C153" s="488">
        <v>2100</v>
      </c>
      <c r="D153" s="488">
        <v>2180</v>
      </c>
      <c r="E153" s="7">
        <v>2180</v>
      </c>
      <c r="F153" s="7">
        <v>2244</v>
      </c>
    </row>
    <row r="154" spans="1:6">
      <c r="A154" s="6"/>
      <c r="B154" s="488"/>
      <c r="C154" s="488"/>
      <c r="D154" s="488"/>
      <c r="E154" s="7"/>
    </row>
    <row r="155" spans="1:6" ht="13.5">
      <c r="A155" s="1050" t="s">
        <v>1038</v>
      </c>
      <c r="B155" s="1055"/>
      <c r="C155" s="1055"/>
      <c r="D155" s="1055"/>
      <c r="E155" s="188"/>
      <c r="F155" s="188"/>
    </row>
    <row r="156" spans="1:6">
      <c r="A156" s="1061" t="s">
        <v>81</v>
      </c>
      <c r="B156" s="1062">
        <v>9298.3940000000002</v>
      </c>
      <c r="C156" s="1062">
        <v>9443.4478999999992</v>
      </c>
      <c r="D156" s="1057">
        <v>9709.6</v>
      </c>
      <c r="E156" s="846">
        <v>9764.4</v>
      </c>
      <c r="F156" s="846">
        <v>9501.6999999999989</v>
      </c>
    </row>
    <row r="157" spans="1:6" ht="13.5">
      <c r="A157" s="1029" t="s">
        <v>1339</v>
      </c>
      <c r="B157" s="1063"/>
      <c r="C157" s="1063"/>
      <c r="D157" s="846"/>
      <c r="E157" s="7"/>
      <c r="F157" s="188"/>
    </row>
    <row r="158" spans="1:6">
      <c r="A158" s="1029" t="s">
        <v>82</v>
      </c>
      <c r="B158" s="1064">
        <v>201.89099999999999</v>
      </c>
      <c r="C158" s="1064">
        <v>199.91499999999999</v>
      </c>
      <c r="D158" s="488">
        <v>135.9</v>
      </c>
      <c r="E158" s="7">
        <v>136</v>
      </c>
      <c r="F158" s="488">
        <v>135</v>
      </c>
    </row>
    <row r="159" spans="1:6">
      <c r="A159" s="1029" t="s">
        <v>53</v>
      </c>
      <c r="B159" s="1064">
        <v>2366.1759999999999</v>
      </c>
      <c r="C159" s="1064">
        <v>2492.2559000000001</v>
      </c>
      <c r="D159" s="488">
        <v>2256.9</v>
      </c>
      <c r="E159" s="7">
        <v>2251.9</v>
      </c>
      <c r="F159" s="488">
        <v>2277</v>
      </c>
    </row>
    <row r="160" spans="1:6">
      <c r="A160" s="1029" t="s">
        <v>83</v>
      </c>
      <c r="B160" s="1058">
        <v>352</v>
      </c>
      <c r="C160" s="1058">
        <v>334</v>
      </c>
      <c r="D160" s="488">
        <v>409</v>
      </c>
      <c r="E160" s="7">
        <v>409</v>
      </c>
      <c r="F160" s="488">
        <v>409</v>
      </c>
    </row>
    <row r="161" spans="1:6">
      <c r="A161" s="1029" t="s">
        <v>46</v>
      </c>
      <c r="B161" s="1065">
        <v>3212.35</v>
      </c>
      <c r="C161" s="1065">
        <v>3239.3</v>
      </c>
      <c r="D161" s="488">
        <v>3576.8</v>
      </c>
      <c r="E161" s="7">
        <v>3629.6</v>
      </c>
      <c r="F161" s="488">
        <v>3253.3</v>
      </c>
    </row>
    <row r="162" spans="1:6">
      <c r="A162" s="1029" t="s">
        <v>1260</v>
      </c>
      <c r="B162" s="1060">
        <v>3</v>
      </c>
      <c r="C162" s="1060">
        <v>3</v>
      </c>
      <c r="D162" s="488">
        <v>3</v>
      </c>
      <c r="E162" s="7">
        <v>3</v>
      </c>
      <c r="F162" s="488">
        <v>241</v>
      </c>
    </row>
    <row r="163" spans="1:6">
      <c r="A163" s="1029" t="s">
        <v>47</v>
      </c>
      <c r="B163" s="1058">
        <v>1549</v>
      </c>
      <c r="C163" s="1058">
        <v>1592</v>
      </c>
      <c r="D163" s="488">
        <v>1597</v>
      </c>
      <c r="E163" s="7">
        <v>1611</v>
      </c>
      <c r="F163" s="488">
        <v>1688.5</v>
      </c>
    </row>
    <row r="164" spans="1:6">
      <c r="A164" s="1029" t="s">
        <v>1193</v>
      </c>
      <c r="B164" s="1060">
        <v>1</v>
      </c>
      <c r="C164" s="1060">
        <v>1</v>
      </c>
      <c r="D164" s="197">
        <v>1</v>
      </c>
      <c r="E164" s="7">
        <v>1</v>
      </c>
      <c r="F164" s="488">
        <v>1</v>
      </c>
    </row>
    <row r="165" spans="1:6">
      <c r="A165" s="1029" t="s">
        <v>48</v>
      </c>
      <c r="B165" s="1058">
        <v>1604</v>
      </c>
      <c r="C165" s="1058">
        <v>1573</v>
      </c>
      <c r="D165" s="488">
        <v>1721</v>
      </c>
      <c r="E165" s="7">
        <v>1714</v>
      </c>
      <c r="F165" s="488">
        <v>1726</v>
      </c>
    </row>
    <row r="166" spans="1:6">
      <c r="A166" s="1029" t="s">
        <v>1319</v>
      </c>
      <c r="B166" s="1060">
        <v>46</v>
      </c>
      <c r="C166" s="1060">
        <v>46</v>
      </c>
      <c r="D166" s="488">
        <v>55</v>
      </c>
      <c r="E166" s="7">
        <v>50</v>
      </c>
      <c r="F166" s="7">
        <v>50</v>
      </c>
    </row>
    <row r="167" spans="1:6">
      <c r="A167" s="1029" t="s">
        <v>84</v>
      </c>
      <c r="B167" s="1064">
        <v>12.977</v>
      </c>
      <c r="C167" s="1064">
        <v>12.977</v>
      </c>
      <c r="D167" s="488">
        <v>12.977</v>
      </c>
      <c r="E167" s="7">
        <v>12.9</v>
      </c>
      <c r="F167" s="7">
        <v>12.9</v>
      </c>
    </row>
    <row r="168" spans="1:6">
      <c r="A168" s="1029"/>
      <c r="B168" s="1064"/>
      <c r="C168" s="1064"/>
      <c r="D168" s="488"/>
      <c r="E168" s="7"/>
    </row>
    <row r="169" spans="1:6" ht="13.5">
      <c r="A169" s="1050" t="s">
        <v>1044</v>
      </c>
      <c r="B169" s="188"/>
      <c r="C169" s="188"/>
      <c r="D169" s="188"/>
      <c r="E169" s="188"/>
    </row>
    <row r="170" spans="1:6">
      <c r="A170" s="4" t="s">
        <v>81</v>
      </c>
      <c r="B170" s="1057">
        <v>2929</v>
      </c>
      <c r="C170" s="1057">
        <v>2720</v>
      </c>
      <c r="D170" s="1057">
        <v>2606</v>
      </c>
      <c r="E170" s="846">
        <v>2582</v>
      </c>
      <c r="F170" s="846">
        <v>2642</v>
      </c>
    </row>
    <row r="171" spans="1:6">
      <c r="A171" s="6" t="s">
        <v>1339</v>
      </c>
      <c r="B171" s="488"/>
      <c r="C171" s="488"/>
      <c r="D171" s="488"/>
      <c r="E171" s="7"/>
    </row>
    <row r="172" spans="1:6">
      <c r="A172" s="6" t="s">
        <v>82</v>
      </c>
      <c r="B172" s="1058">
        <v>10</v>
      </c>
      <c r="C172" s="1058">
        <v>12</v>
      </c>
      <c r="D172" s="488">
        <v>12</v>
      </c>
      <c r="E172" s="7">
        <v>15</v>
      </c>
      <c r="F172" s="7">
        <v>15</v>
      </c>
    </row>
    <row r="173" spans="1:6">
      <c r="A173" s="6" t="s">
        <v>53</v>
      </c>
      <c r="B173" s="1058">
        <v>1230</v>
      </c>
      <c r="C173" s="1058">
        <v>1233</v>
      </c>
      <c r="D173" s="488">
        <v>1245</v>
      </c>
      <c r="E173" s="7">
        <v>1237</v>
      </c>
      <c r="F173" s="7">
        <v>1368</v>
      </c>
    </row>
    <row r="174" spans="1:6">
      <c r="A174" s="6" t="s">
        <v>46</v>
      </c>
      <c r="B174" s="1058">
        <v>1616</v>
      </c>
      <c r="C174" s="1058">
        <v>1401</v>
      </c>
      <c r="D174" s="488">
        <v>1282</v>
      </c>
      <c r="E174" s="7">
        <v>1257</v>
      </c>
      <c r="F174" s="7">
        <v>1205</v>
      </c>
    </row>
    <row r="175" spans="1:6">
      <c r="A175" s="6" t="s">
        <v>47</v>
      </c>
      <c r="B175" s="1058">
        <v>19</v>
      </c>
      <c r="C175" s="1058">
        <v>19</v>
      </c>
      <c r="D175" s="488">
        <v>19</v>
      </c>
      <c r="E175" s="7">
        <v>19</v>
      </c>
      <c r="F175" s="7">
        <v>19</v>
      </c>
    </row>
    <row r="176" spans="1:6">
      <c r="A176" s="6" t="s">
        <v>48</v>
      </c>
      <c r="B176" s="1058">
        <v>54</v>
      </c>
      <c r="C176" s="1058">
        <v>55</v>
      </c>
      <c r="D176" s="488">
        <v>48</v>
      </c>
      <c r="E176" s="7">
        <v>54</v>
      </c>
      <c r="F176" s="7">
        <v>35</v>
      </c>
    </row>
    <row r="177" spans="1:6">
      <c r="A177" s="1045"/>
      <c r="B177" s="186"/>
      <c r="C177" s="186"/>
      <c r="D177" s="7"/>
      <c r="E177" s="7"/>
    </row>
    <row r="178" spans="1:6">
      <c r="A178" s="1880" t="s">
        <v>1045</v>
      </c>
      <c r="B178" s="1880"/>
      <c r="C178" s="1880"/>
      <c r="D178" s="1880"/>
      <c r="E178" s="1880"/>
    </row>
    <row r="179" spans="1:6">
      <c r="A179" s="1860" t="s">
        <v>1046</v>
      </c>
      <c r="B179" s="1860"/>
      <c r="C179" s="1860"/>
      <c r="D179" s="1115"/>
      <c r="E179" s="991"/>
      <c r="F179" s="369"/>
    </row>
    <row r="180" spans="1:6">
      <c r="A180" s="1108"/>
      <c r="B180" s="1108">
        <v>2020</v>
      </c>
      <c r="C180" s="1108">
        <v>2021</v>
      </c>
      <c r="D180" s="1108">
        <v>2022</v>
      </c>
      <c r="E180" s="1591">
        <v>2023</v>
      </c>
      <c r="F180" s="1104">
        <v>2024</v>
      </c>
    </row>
    <row r="181" spans="1:6">
      <c r="A181" s="1050" t="s">
        <v>1025</v>
      </c>
      <c r="B181" s="7"/>
      <c r="C181" s="7"/>
      <c r="D181" s="7"/>
      <c r="E181" s="7"/>
    </row>
    <row r="182" spans="1:6">
      <c r="A182" s="1045" t="s">
        <v>1047</v>
      </c>
      <c r="B182" s="7">
        <v>308769.59999999998</v>
      </c>
      <c r="C182" s="7">
        <v>306939.8</v>
      </c>
      <c r="D182" s="7">
        <v>327810</v>
      </c>
      <c r="E182" s="846">
        <v>333370.3</v>
      </c>
      <c r="F182" s="846">
        <v>357785.19999999995</v>
      </c>
    </row>
    <row r="183" spans="1:6">
      <c r="A183" s="1045" t="s">
        <v>1027</v>
      </c>
      <c r="B183" s="186">
        <v>30993.9</v>
      </c>
      <c r="C183" s="186">
        <v>28642.2</v>
      </c>
      <c r="D183" s="7">
        <v>33352</v>
      </c>
      <c r="E183" s="7">
        <v>29318.1</v>
      </c>
      <c r="F183" s="7">
        <v>24359.699999999997</v>
      </c>
    </row>
    <row r="184" spans="1:6">
      <c r="A184" s="1045" t="s">
        <v>1034</v>
      </c>
      <c r="B184" s="186">
        <v>562</v>
      </c>
      <c r="C184" s="186">
        <v>822.9</v>
      </c>
      <c r="D184" s="7">
        <v>924.8</v>
      </c>
      <c r="E184" s="7">
        <v>996.1</v>
      </c>
      <c r="F184" s="7">
        <v>771.5</v>
      </c>
    </row>
    <row r="185" spans="1:6">
      <c r="A185" s="1045" t="s">
        <v>1037</v>
      </c>
      <c r="B185" s="7">
        <v>3747.3</v>
      </c>
      <c r="C185" s="7">
        <v>3047.7</v>
      </c>
      <c r="D185" s="7">
        <v>2617</v>
      </c>
      <c r="E185" s="7">
        <v>2140.3000000000002</v>
      </c>
      <c r="F185" s="7">
        <v>2457.9</v>
      </c>
    </row>
    <row r="186" spans="1:6">
      <c r="A186" s="1045" t="s">
        <v>80</v>
      </c>
      <c r="B186" s="7">
        <v>204947.3</v>
      </c>
      <c r="C186" s="7">
        <v>207365.6</v>
      </c>
      <c r="D186" s="7">
        <v>206648</v>
      </c>
      <c r="E186" s="7">
        <v>211356.5</v>
      </c>
      <c r="F186" s="7">
        <v>219944.3</v>
      </c>
    </row>
    <row r="187" spans="1:6">
      <c r="A187" s="1045" t="s">
        <v>1038</v>
      </c>
      <c r="B187" s="7">
        <v>173538.5</v>
      </c>
      <c r="C187" s="7">
        <v>179111.8</v>
      </c>
      <c r="D187" s="186">
        <v>186387</v>
      </c>
      <c r="E187" s="7">
        <v>198183.7</v>
      </c>
      <c r="F187" s="7">
        <v>189107.4</v>
      </c>
    </row>
    <row r="188" spans="1:6">
      <c r="A188" s="1045" t="s">
        <v>1039</v>
      </c>
      <c r="B188" s="7">
        <v>54400.9</v>
      </c>
      <c r="C188" s="7">
        <v>51155.6</v>
      </c>
      <c r="D188" s="186">
        <v>49195</v>
      </c>
      <c r="E188" s="7">
        <v>49365.599999999999</v>
      </c>
      <c r="F188" s="7">
        <v>51698.1</v>
      </c>
    </row>
    <row r="189" spans="1:6">
      <c r="A189" s="1045" t="s">
        <v>1048</v>
      </c>
      <c r="B189" s="7">
        <v>55138.400000000001</v>
      </c>
      <c r="C189" s="7">
        <v>56398.400000000001</v>
      </c>
      <c r="D189" s="7">
        <v>57540</v>
      </c>
      <c r="E189" s="7">
        <v>59585.3</v>
      </c>
      <c r="F189" s="7">
        <v>77395.7</v>
      </c>
    </row>
    <row r="190" spans="1:6">
      <c r="A190" s="1045" t="s">
        <v>1049</v>
      </c>
      <c r="B190" s="7">
        <v>3007.1</v>
      </c>
      <c r="C190" s="7">
        <v>3081.1</v>
      </c>
      <c r="D190" s="7">
        <v>3126.3</v>
      </c>
      <c r="E190" s="648">
        <v>666.5</v>
      </c>
      <c r="F190" s="7">
        <v>19476.7</v>
      </c>
    </row>
    <row r="191" spans="1:6">
      <c r="A191" s="1045" t="s">
        <v>1050</v>
      </c>
      <c r="B191" s="186">
        <v>86155.5</v>
      </c>
      <c r="C191" s="186">
        <v>87256.6</v>
      </c>
      <c r="D191" s="7">
        <v>88448.2</v>
      </c>
      <c r="E191" s="648">
        <v>90043</v>
      </c>
      <c r="F191" s="7">
        <v>90144.3</v>
      </c>
    </row>
    <row r="192" spans="1:6">
      <c r="A192" s="1045" t="s">
        <v>1051</v>
      </c>
      <c r="B192" s="7">
        <v>46853</v>
      </c>
      <c r="C192" s="7">
        <v>47342</v>
      </c>
      <c r="D192" s="7">
        <v>50070.8</v>
      </c>
      <c r="E192" s="648">
        <v>48781.9</v>
      </c>
      <c r="F192" s="7">
        <v>49456.4</v>
      </c>
    </row>
    <row r="193" spans="1:6">
      <c r="A193" s="1045" t="s">
        <v>1052</v>
      </c>
      <c r="B193" s="7">
        <v>328068</v>
      </c>
      <c r="C193" s="7">
        <v>335023.5</v>
      </c>
      <c r="D193" s="184">
        <v>340341.6</v>
      </c>
      <c r="E193" s="648" t="s">
        <v>1461</v>
      </c>
      <c r="F193" s="7">
        <v>346376.89999999997</v>
      </c>
    </row>
    <row r="194" spans="1:6">
      <c r="A194" s="1045" t="s">
        <v>1053</v>
      </c>
      <c r="B194" s="7">
        <v>61683.1</v>
      </c>
      <c r="C194" s="7">
        <v>64196.9</v>
      </c>
      <c r="D194" s="7">
        <v>65462.3</v>
      </c>
      <c r="E194" s="648" t="s">
        <v>1462</v>
      </c>
      <c r="F194" s="7">
        <v>76470.5</v>
      </c>
    </row>
    <row r="195" spans="1:6">
      <c r="A195" s="1045" t="s">
        <v>1054</v>
      </c>
      <c r="B195" s="7">
        <v>2307</v>
      </c>
      <c r="C195" s="7">
        <v>2276.6</v>
      </c>
      <c r="D195" s="7">
        <v>2263.6</v>
      </c>
      <c r="E195" s="648" t="s">
        <v>1463</v>
      </c>
      <c r="F195" s="7">
        <v>2192.5</v>
      </c>
    </row>
    <row r="196" spans="1:6">
      <c r="A196" s="1111" t="s">
        <v>1055</v>
      </c>
      <c r="B196" s="656">
        <v>359.1</v>
      </c>
      <c r="C196" s="656">
        <v>673.3</v>
      </c>
      <c r="D196" s="656">
        <v>849.58</v>
      </c>
      <c r="E196" s="1116">
        <v>871.3</v>
      </c>
      <c r="F196" s="7">
        <v>910.4</v>
      </c>
    </row>
    <row r="197" spans="1:6">
      <c r="A197" s="1882" t="s">
        <v>85</v>
      </c>
      <c r="B197" s="1882"/>
      <c r="C197" s="1882"/>
      <c r="D197" s="1882"/>
      <c r="E197" s="1882"/>
      <c r="F197" s="369"/>
    </row>
    <row r="198" spans="1:6">
      <c r="A198" s="1108"/>
      <c r="B198" s="1591">
        <v>2020</v>
      </c>
      <c r="C198" s="1591">
        <v>2021</v>
      </c>
      <c r="D198" s="1591">
        <v>2022</v>
      </c>
      <c r="E198" s="1592">
        <v>2023</v>
      </c>
      <c r="F198" s="1654">
        <v>2024</v>
      </c>
    </row>
    <row r="199" spans="1:6">
      <c r="A199" s="1050" t="s">
        <v>1002</v>
      </c>
      <c r="B199" s="7"/>
      <c r="C199" s="7"/>
      <c r="D199" s="7"/>
      <c r="E199" s="7"/>
    </row>
    <row r="200" spans="1:6">
      <c r="A200" s="1045" t="s">
        <v>1047</v>
      </c>
      <c r="B200" s="7">
        <v>1274.7</v>
      </c>
      <c r="C200" s="7">
        <v>1455</v>
      </c>
      <c r="D200" s="7">
        <v>1596</v>
      </c>
      <c r="E200" s="7">
        <v>1213.4000000000001</v>
      </c>
      <c r="F200" s="7">
        <v>1071.2</v>
      </c>
    </row>
    <row r="201" spans="1:6">
      <c r="A201" s="1045" t="s">
        <v>1027</v>
      </c>
      <c r="B201" s="7">
        <v>238.7</v>
      </c>
      <c r="C201" s="7">
        <v>290.7</v>
      </c>
      <c r="D201" s="7">
        <v>202</v>
      </c>
      <c r="E201" s="7">
        <v>369.4</v>
      </c>
      <c r="F201" s="7">
        <v>247</v>
      </c>
    </row>
    <row r="202" spans="1:6">
      <c r="A202" s="1045" t="s">
        <v>1037</v>
      </c>
      <c r="B202" s="7">
        <v>127.7</v>
      </c>
      <c r="C202" s="7">
        <v>95.5</v>
      </c>
      <c r="D202" s="7">
        <v>44.8</v>
      </c>
      <c r="E202" s="7">
        <v>52</v>
      </c>
      <c r="F202" s="7">
        <v>50</v>
      </c>
    </row>
    <row r="203" spans="1:6">
      <c r="A203" s="1045" t="s">
        <v>1034</v>
      </c>
      <c r="B203" s="186" t="s">
        <v>1035</v>
      </c>
      <c r="C203" s="186">
        <v>25.1</v>
      </c>
      <c r="D203" s="7">
        <v>5.2</v>
      </c>
      <c r="E203" s="186" t="s">
        <v>1035</v>
      </c>
    </row>
    <row r="204" spans="1:6">
      <c r="A204" s="1045" t="s">
        <v>80</v>
      </c>
      <c r="B204" s="7">
        <v>1016.6</v>
      </c>
      <c r="C204" s="7">
        <v>994.3</v>
      </c>
      <c r="D204" s="7">
        <v>1064.5999999999999</v>
      </c>
      <c r="E204" s="7">
        <v>1057.9000000000001</v>
      </c>
      <c r="F204" s="7">
        <v>1069.5</v>
      </c>
    </row>
    <row r="205" spans="1:6">
      <c r="A205" s="1045" t="s">
        <v>1038</v>
      </c>
      <c r="B205" s="7">
        <v>39.6</v>
      </c>
      <c r="C205" s="7">
        <v>90.8</v>
      </c>
      <c r="D205" s="7">
        <v>40.200000000000003</v>
      </c>
      <c r="E205" s="7">
        <v>42.2</v>
      </c>
      <c r="F205" s="7">
        <v>20.399999999999999</v>
      </c>
    </row>
    <row r="206" spans="1:6">
      <c r="A206" s="1045" t="s">
        <v>1039</v>
      </c>
      <c r="B206" s="186">
        <v>63</v>
      </c>
      <c r="C206" s="648" t="s">
        <v>60</v>
      </c>
      <c r="D206" s="7"/>
      <c r="E206" s="7">
        <v>72</v>
      </c>
    </row>
    <row r="207" spans="1:6">
      <c r="A207" s="1045" t="s">
        <v>1048</v>
      </c>
      <c r="B207" s="7">
        <v>385.3</v>
      </c>
      <c r="C207" s="7">
        <v>369.9</v>
      </c>
      <c r="D207" s="7">
        <v>320.8</v>
      </c>
      <c r="E207" s="7">
        <v>252.2</v>
      </c>
      <c r="F207" s="7">
        <v>183.1</v>
      </c>
    </row>
    <row r="208" spans="1:6" ht="15">
      <c r="A208" s="1045" t="s">
        <v>1050</v>
      </c>
      <c r="B208" s="7">
        <v>2.5</v>
      </c>
      <c r="C208" s="7">
        <v>2.4</v>
      </c>
      <c r="D208" s="7">
        <v>1.3</v>
      </c>
      <c r="E208" s="7">
        <v>1.1000000000000001</v>
      </c>
      <c r="F208" s="953"/>
    </row>
    <row r="209" spans="1:6">
      <c r="A209" s="1045" t="s">
        <v>1051</v>
      </c>
      <c r="B209" s="7">
        <v>1.2</v>
      </c>
      <c r="C209" s="7">
        <v>1.2</v>
      </c>
      <c r="D209" s="7">
        <v>0.6</v>
      </c>
      <c r="E209" s="7">
        <v>1</v>
      </c>
    </row>
    <row r="210" spans="1:6">
      <c r="A210" s="1045" t="s">
        <v>1052</v>
      </c>
      <c r="B210" s="648" t="s">
        <v>60</v>
      </c>
      <c r="C210" s="648" t="s">
        <v>60</v>
      </c>
      <c r="D210" s="648" t="s">
        <v>60</v>
      </c>
      <c r="E210" s="648" t="s">
        <v>60</v>
      </c>
    </row>
    <row r="211" spans="1:6" ht="15">
      <c r="A211" s="1045" t="s">
        <v>1054</v>
      </c>
      <c r="B211" s="7">
        <v>11.2</v>
      </c>
      <c r="C211" s="7">
        <v>3</v>
      </c>
      <c r="D211" s="7">
        <v>1.2</v>
      </c>
      <c r="E211" s="7">
        <v>1.2</v>
      </c>
      <c r="F211" s="953">
        <v>2.5</v>
      </c>
    </row>
    <row r="212" spans="1:6">
      <c r="A212" s="1045" t="s">
        <v>1055</v>
      </c>
      <c r="B212" s="7">
        <v>0.9</v>
      </c>
      <c r="C212" s="7">
        <v>4.5999999999999996</v>
      </c>
      <c r="D212" s="186">
        <v>1.8089999999999999</v>
      </c>
      <c r="E212" s="7">
        <v>4.5</v>
      </c>
      <c r="F212" s="186">
        <v>4.0999999999999996</v>
      </c>
    </row>
    <row r="213" spans="1:6" ht="9.75" customHeight="1">
      <c r="A213" s="1045"/>
      <c r="B213" s="7"/>
      <c r="C213" s="7"/>
      <c r="D213" s="7"/>
      <c r="E213" s="7"/>
    </row>
    <row r="214" spans="1:6">
      <c r="A214" s="1050" t="s">
        <v>1003</v>
      </c>
      <c r="B214" s="7"/>
      <c r="C214" s="7"/>
      <c r="D214" s="7"/>
      <c r="E214" s="7"/>
    </row>
    <row r="215" spans="1:6">
      <c r="A215" s="1045" t="s">
        <v>1047</v>
      </c>
      <c r="B215" s="7">
        <v>3073</v>
      </c>
      <c r="C215" s="7">
        <v>2935.1</v>
      </c>
      <c r="D215" s="7">
        <v>3620.8</v>
      </c>
      <c r="E215" s="7">
        <v>4787.3</v>
      </c>
      <c r="F215" s="7">
        <v>6156.9</v>
      </c>
    </row>
    <row r="216" spans="1:6">
      <c r="A216" s="1045" t="s">
        <v>1027</v>
      </c>
      <c r="B216" s="7">
        <v>1269.5999999999999</v>
      </c>
      <c r="C216" s="7">
        <v>1315.5</v>
      </c>
      <c r="D216" s="7">
        <v>1129.5</v>
      </c>
      <c r="E216" s="7">
        <v>1371.6</v>
      </c>
      <c r="F216" s="7">
        <v>1093.0999999999999</v>
      </c>
    </row>
    <row r="217" spans="1:6">
      <c r="A217" s="1045" t="s">
        <v>1034</v>
      </c>
      <c r="B217" s="648" t="s">
        <v>86</v>
      </c>
      <c r="C217" s="648" t="s">
        <v>60</v>
      </c>
      <c r="D217" s="648" t="s">
        <v>60</v>
      </c>
      <c r="E217" s="648" t="s">
        <v>60</v>
      </c>
    </row>
    <row r="218" spans="1:6">
      <c r="A218" s="1045" t="s">
        <v>1037</v>
      </c>
      <c r="B218" s="7">
        <v>141.9</v>
      </c>
      <c r="C218" s="7">
        <v>98.5</v>
      </c>
      <c r="D218" s="7">
        <v>30.2</v>
      </c>
      <c r="E218" s="7">
        <v>52.2</v>
      </c>
      <c r="F218" s="7">
        <v>104.4</v>
      </c>
    </row>
    <row r="219" spans="1:6">
      <c r="A219" s="1045" t="s">
        <v>80</v>
      </c>
      <c r="B219" s="7">
        <v>61.5</v>
      </c>
      <c r="C219" s="7">
        <v>31.7</v>
      </c>
      <c r="D219" s="7">
        <v>30</v>
      </c>
      <c r="E219" s="7">
        <v>28</v>
      </c>
      <c r="F219" s="7">
        <v>88.2</v>
      </c>
    </row>
    <row r="220" spans="1:6">
      <c r="A220" s="1045" t="s">
        <v>1038</v>
      </c>
      <c r="B220" s="7">
        <v>253.9</v>
      </c>
      <c r="C220" s="7">
        <v>311.8</v>
      </c>
      <c r="D220" s="7">
        <v>128.5</v>
      </c>
      <c r="E220" s="7">
        <v>249</v>
      </c>
      <c r="F220" s="7">
        <v>170.5</v>
      </c>
    </row>
    <row r="221" spans="1:6">
      <c r="A221" s="1045" t="s">
        <v>1039</v>
      </c>
      <c r="B221" s="7">
        <v>267</v>
      </c>
      <c r="C221" s="7">
        <v>78</v>
      </c>
      <c r="D221" s="7">
        <v>94</v>
      </c>
      <c r="E221" s="7">
        <v>226</v>
      </c>
      <c r="F221" s="7">
        <v>240.5</v>
      </c>
    </row>
    <row r="222" spans="1:6">
      <c r="A222" s="1045" t="s">
        <v>1048</v>
      </c>
      <c r="B222" s="7">
        <v>64</v>
      </c>
      <c r="C222" s="7">
        <v>199.4</v>
      </c>
      <c r="D222" s="7">
        <v>20</v>
      </c>
      <c r="E222" s="7">
        <v>20.3</v>
      </c>
      <c r="F222" s="7">
        <v>20.5</v>
      </c>
    </row>
    <row r="223" spans="1:6">
      <c r="A223" s="1045" t="s">
        <v>1049</v>
      </c>
      <c r="B223" s="7" t="s">
        <v>1056</v>
      </c>
      <c r="C223" s="1066" t="s">
        <v>1056</v>
      </c>
      <c r="D223" s="1066" t="s">
        <v>1056</v>
      </c>
      <c r="E223" s="1066"/>
    </row>
    <row r="224" spans="1:6">
      <c r="A224" s="1045" t="s">
        <v>1050</v>
      </c>
      <c r="B224" s="7">
        <v>3.7</v>
      </c>
      <c r="C224" s="7">
        <v>3.7</v>
      </c>
      <c r="D224" s="7" t="s">
        <v>1332</v>
      </c>
      <c r="E224" s="7"/>
      <c r="F224" s="7">
        <v>4.9000000000000004</v>
      </c>
    </row>
    <row r="225" spans="1:6">
      <c r="A225" s="1045" t="s">
        <v>1051</v>
      </c>
      <c r="B225" s="7">
        <v>2.1</v>
      </c>
      <c r="C225" s="7">
        <v>2.1</v>
      </c>
      <c r="D225" s="7" t="s">
        <v>1332</v>
      </c>
      <c r="E225" s="7" t="s">
        <v>1332</v>
      </c>
      <c r="F225" s="7">
        <v>2.9</v>
      </c>
    </row>
    <row r="226" spans="1:6">
      <c r="A226" s="1045" t="s">
        <v>1053</v>
      </c>
      <c r="B226" s="7">
        <v>4193</v>
      </c>
      <c r="C226" s="7">
        <v>5889</v>
      </c>
      <c r="D226" s="7">
        <v>5715</v>
      </c>
      <c r="E226" s="1067" t="s">
        <v>1468</v>
      </c>
      <c r="F226" s="7">
        <v>126.9</v>
      </c>
    </row>
    <row r="227" spans="1:6">
      <c r="A227" s="1045" t="s">
        <v>1055</v>
      </c>
      <c r="B227" s="186" t="s">
        <v>1035</v>
      </c>
      <c r="C227" s="7">
        <v>35.200000000000003</v>
      </c>
      <c r="D227" s="186" t="s">
        <v>1035</v>
      </c>
      <c r="E227" s="7">
        <v>93.4</v>
      </c>
      <c r="F227" s="7">
        <v>70</v>
      </c>
    </row>
    <row r="228" spans="1:6" ht="9" customHeight="1">
      <c r="A228" s="1045"/>
      <c r="B228" s="7"/>
      <c r="C228" s="7"/>
      <c r="D228" s="7"/>
      <c r="E228" s="7"/>
    </row>
    <row r="229" spans="1:6">
      <c r="A229" s="1050" t="s">
        <v>1004</v>
      </c>
      <c r="B229" s="7"/>
      <c r="C229" s="7"/>
      <c r="D229" s="7"/>
      <c r="E229" s="7"/>
    </row>
    <row r="230" spans="1:6">
      <c r="A230" s="1045" t="s">
        <v>1047</v>
      </c>
      <c r="B230" s="7">
        <v>291255.59999999998</v>
      </c>
      <c r="C230" s="7">
        <v>289013.5</v>
      </c>
      <c r="D230" s="7">
        <v>313803.90000000002</v>
      </c>
      <c r="E230" s="7">
        <v>317173.40000000002</v>
      </c>
      <c r="F230" s="7">
        <v>339248.8</v>
      </c>
    </row>
    <row r="231" spans="1:6">
      <c r="A231" s="1045" t="s">
        <v>1027</v>
      </c>
      <c r="B231" s="7">
        <v>29485.599999999999</v>
      </c>
      <c r="C231" s="7">
        <v>27036</v>
      </c>
      <c r="D231" s="7">
        <v>32020.1</v>
      </c>
      <c r="E231" s="7">
        <v>27577.1</v>
      </c>
      <c r="F231" s="7">
        <v>23019.599999999999</v>
      </c>
    </row>
    <row r="232" spans="1:6">
      <c r="A232" s="1045" t="s">
        <v>1034</v>
      </c>
      <c r="B232" s="7">
        <v>562</v>
      </c>
      <c r="C232" s="7">
        <v>817.9</v>
      </c>
      <c r="D232" s="7">
        <v>919.6</v>
      </c>
      <c r="E232" s="7">
        <v>996.1</v>
      </c>
      <c r="F232" s="7">
        <v>771.5</v>
      </c>
    </row>
    <row r="233" spans="1:6">
      <c r="A233" s="1045" t="s">
        <v>1037</v>
      </c>
      <c r="B233" s="7">
        <v>3252.3</v>
      </c>
      <c r="C233" s="7">
        <v>2622.7</v>
      </c>
      <c r="D233" s="7">
        <v>2520.1999999999998</v>
      </c>
      <c r="E233" s="7">
        <v>2014.3</v>
      </c>
      <c r="F233" s="7">
        <v>2303.5</v>
      </c>
    </row>
    <row r="234" spans="1:6">
      <c r="A234" s="1045" t="s">
        <v>80</v>
      </c>
      <c r="B234" s="7">
        <v>125651.6</v>
      </c>
      <c r="C234" s="7">
        <v>126913.8</v>
      </c>
      <c r="D234" s="7">
        <v>116138.7</v>
      </c>
      <c r="E234" s="7">
        <v>122645.1</v>
      </c>
      <c r="F234" s="7">
        <v>126690.2</v>
      </c>
    </row>
    <row r="235" spans="1:6">
      <c r="A235" s="1045" t="s">
        <v>1038</v>
      </c>
      <c r="B235" s="186">
        <v>113067.5</v>
      </c>
      <c r="C235" s="186">
        <v>116414.5</v>
      </c>
      <c r="D235" s="7">
        <v>111793.9</v>
      </c>
      <c r="E235" s="7">
        <v>117028.2</v>
      </c>
      <c r="F235" s="7">
        <v>105413.4</v>
      </c>
    </row>
    <row r="236" spans="1:6">
      <c r="A236" s="1045" t="s">
        <v>1039</v>
      </c>
      <c r="B236" s="7">
        <v>53923.9</v>
      </c>
      <c r="C236" s="7">
        <v>50930.8</v>
      </c>
      <c r="D236" s="7">
        <v>49101.1</v>
      </c>
      <c r="E236" s="7">
        <v>49067.6</v>
      </c>
      <c r="F236" s="7">
        <v>51457.599999999999</v>
      </c>
    </row>
    <row r="237" spans="1:6">
      <c r="A237" s="1045" t="s">
        <v>1048</v>
      </c>
      <c r="B237" s="7">
        <v>11150.6</v>
      </c>
      <c r="C237" s="7">
        <v>10431.799999999999</v>
      </c>
      <c r="D237" s="7">
        <v>10007.4</v>
      </c>
      <c r="E237" s="7">
        <v>10483.200000000001</v>
      </c>
      <c r="F237" s="7">
        <v>23569.5</v>
      </c>
    </row>
    <row r="238" spans="1:6">
      <c r="A238" s="1045" t="s">
        <v>1050</v>
      </c>
      <c r="B238" s="7">
        <v>16261.8</v>
      </c>
      <c r="C238" s="7">
        <v>16865</v>
      </c>
      <c r="D238" s="7">
        <v>17156.8</v>
      </c>
      <c r="E238" s="1067" t="s">
        <v>1469</v>
      </c>
      <c r="F238" s="7">
        <v>18397.8</v>
      </c>
    </row>
    <row r="239" spans="1:6">
      <c r="A239" s="1045" t="s">
        <v>1051</v>
      </c>
      <c r="B239" s="186">
        <v>8898</v>
      </c>
      <c r="C239" s="186">
        <v>9188.7999999999993</v>
      </c>
      <c r="D239" s="7">
        <v>9975.4</v>
      </c>
      <c r="E239" s="7">
        <v>9632</v>
      </c>
      <c r="F239" s="7">
        <v>10245.6</v>
      </c>
    </row>
    <row r="240" spans="1:6">
      <c r="A240" s="1045" t="s">
        <v>1052</v>
      </c>
      <c r="B240" s="186">
        <v>56298</v>
      </c>
      <c r="C240" s="186">
        <v>56284.2</v>
      </c>
      <c r="D240" s="7">
        <v>57508.7</v>
      </c>
      <c r="E240" s="1067" t="s">
        <v>1470</v>
      </c>
      <c r="F240" s="7">
        <v>62095.4</v>
      </c>
    </row>
    <row r="241" spans="1:6">
      <c r="A241" s="1045" t="s">
        <v>1053</v>
      </c>
      <c r="B241" s="7">
        <v>9695</v>
      </c>
      <c r="C241" s="7">
        <v>9519.7000000000007</v>
      </c>
      <c r="D241" s="7">
        <v>9910</v>
      </c>
      <c r="E241" s="1067" t="s">
        <v>1471</v>
      </c>
      <c r="F241" s="1067">
        <v>12148.2</v>
      </c>
    </row>
    <row r="242" spans="1:6">
      <c r="A242" s="1045" t="s">
        <v>1054</v>
      </c>
      <c r="B242" s="7">
        <v>452.9</v>
      </c>
      <c r="C242" s="7">
        <v>421.6</v>
      </c>
      <c r="D242" s="7">
        <v>433</v>
      </c>
      <c r="E242" s="1067" t="s">
        <v>1472</v>
      </c>
      <c r="F242" s="7">
        <v>425.3</v>
      </c>
    </row>
    <row r="243" spans="1:6">
      <c r="A243" s="1045" t="s">
        <v>1055</v>
      </c>
      <c r="B243" s="7">
        <v>26.4</v>
      </c>
      <c r="C243" s="7">
        <v>52.6</v>
      </c>
      <c r="D243" s="7">
        <v>82.1</v>
      </c>
      <c r="E243" s="7">
        <v>62.4</v>
      </c>
      <c r="F243" s="7">
        <v>79.5</v>
      </c>
    </row>
    <row r="244" spans="1:6" ht="6.75" customHeight="1">
      <c r="A244" s="1045"/>
      <c r="B244" s="7"/>
      <c r="C244" s="7"/>
      <c r="D244" s="7"/>
      <c r="E244" s="7"/>
    </row>
    <row r="245" spans="1:6">
      <c r="A245" s="1050" t="s">
        <v>1040</v>
      </c>
      <c r="B245" s="7"/>
      <c r="C245" s="7"/>
      <c r="D245" s="7"/>
      <c r="E245" s="7"/>
    </row>
    <row r="246" spans="1:6">
      <c r="A246" s="1045" t="s">
        <v>1047</v>
      </c>
      <c r="B246" s="7">
        <v>13166.3</v>
      </c>
      <c r="C246" s="7">
        <v>13536.1</v>
      </c>
      <c r="D246" s="488">
        <v>8789</v>
      </c>
      <c r="E246" s="7">
        <v>10196.200000000001</v>
      </c>
      <c r="F246" s="7">
        <v>11308.3</v>
      </c>
    </row>
    <row r="247" spans="1:6">
      <c r="A247" s="1045" t="s">
        <v>1034</v>
      </c>
      <c r="B247" s="186" t="s">
        <v>1035</v>
      </c>
      <c r="C247" s="186" t="s">
        <v>1035</v>
      </c>
      <c r="D247" s="7" t="s">
        <v>1332</v>
      </c>
      <c r="E247" s="7" t="s">
        <v>1035</v>
      </c>
    </row>
    <row r="248" spans="1:6">
      <c r="A248" s="1045" t="s">
        <v>1037</v>
      </c>
      <c r="B248" s="7">
        <v>225.4</v>
      </c>
      <c r="C248" s="7">
        <v>230.7</v>
      </c>
      <c r="D248" s="7">
        <v>21.8</v>
      </c>
      <c r="E248" s="7">
        <v>21.8</v>
      </c>
    </row>
    <row r="249" spans="1:6">
      <c r="A249" s="1045" t="s">
        <v>80</v>
      </c>
      <c r="B249" s="7">
        <v>78217.600000000006</v>
      </c>
      <c r="C249" s="7">
        <v>79425.8</v>
      </c>
      <c r="D249" s="7">
        <v>89414.2</v>
      </c>
      <c r="E249" s="7">
        <v>87625.5</v>
      </c>
      <c r="F249" s="7">
        <v>92096.4</v>
      </c>
    </row>
    <row r="250" spans="1:6">
      <c r="A250" s="1045" t="s">
        <v>1038</v>
      </c>
      <c r="B250" s="7">
        <v>60177.5</v>
      </c>
      <c r="C250" s="7">
        <v>62294.7</v>
      </c>
      <c r="D250" s="186">
        <v>4247.607</v>
      </c>
      <c r="E250" s="7">
        <v>80864.3</v>
      </c>
      <c r="F250" s="7">
        <v>83503.100000000006</v>
      </c>
    </row>
    <row r="251" spans="1:6">
      <c r="A251" s="1045" t="s">
        <v>1039</v>
      </c>
      <c r="B251" s="7">
        <v>147</v>
      </c>
      <c r="C251" s="7">
        <v>146.80000000000001</v>
      </c>
      <c r="D251" s="7" t="s">
        <v>1333</v>
      </c>
      <c r="E251" s="7" t="s">
        <v>1333</v>
      </c>
    </row>
    <row r="252" spans="1:6">
      <c r="A252" s="1045" t="s">
        <v>1048</v>
      </c>
      <c r="B252" s="7">
        <v>43538.5</v>
      </c>
      <c r="C252" s="7">
        <v>45397.3</v>
      </c>
      <c r="D252" s="7">
        <v>47191.4</v>
      </c>
      <c r="E252" s="7">
        <v>48829.599999999999</v>
      </c>
      <c r="F252" s="7">
        <v>53622.6</v>
      </c>
    </row>
    <row r="253" spans="1:6">
      <c r="A253" s="1045" t="s">
        <v>1049</v>
      </c>
      <c r="B253" s="7">
        <v>3007.1</v>
      </c>
      <c r="C253" s="7">
        <v>3081.1</v>
      </c>
      <c r="D253" s="7">
        <v>3126.3</v>
      </c>
      <c r="E253" s="7">
        <v>666.5</v>
      </c>
      <c r="F253" s="7">
        <v>1078.9000000000001</v>
      </c>
    </row>
    <row r="254" spans="1:6">
      <c r="A254" s="1045" t="s">
        <v>1050</v>
      </c>
      <c r="B254" s="7">
        <v>69887.5</v>
      </c>
      <c r="C254" s="7">
        <v>70385.5</v>
      </c>
      <c r="D254" s="7">
        <v>71290.100000000006</v>
      </c>
      <c r="E254" s="648" t="s">
        <v>1473</v>
      </c>
      <c r="F254" s="7">
        <v>71741.600000000006</v>
      </c>
    </row>
    <row r="255" spans="1:6">
      <c r="A255" s="1045" t="s">
        <v>1051</v>
      </c>
      <c r="B255" s="7">
        <v>37951.699999999997</v>
      </c>
      <c r="C255" s="7">
        <v>38150.699999999997</v>
      </c>
      <c r="D255" s="7">
        <v>40094.800000000003</v>
      </c>
      <c r="E255" s="648">
        <v>39148.9</v>
      </c>
      <c r="F255" s="7">
        <v>39207.9</v>
      </c>
    </row>
    <row r="256" spans="1:6">
      <c r="A256" s="1045" t="s">
        <v>1052</v>
      </c>
      <c r="B256" s="7">
        <v>271770</v>
      </c>
      <c r="C256" s="7">
        <v>278739.3</v>
      </c>
      <c r="D256" s="7">
        <v>282832.90000000002</v>
      </c>
      <c r="E256" s="648" t="s">
        <v>1474</v>
      </c>
      <c r="F256" s="7">
        <v>284154.59999999998</v>
      </c>
    </row>
    <row r="257" spans="1:6">
      <c r="A257" s="1045" t="s">
        <v>1053</v>
      </c>
      <c r="B257" s="7">
        <v>47795.1</v>
      </c>
      <c r="C257" s="7">
        <v>48788.2</v>
      </c>
      <c r="D257" s="7">
        <v>49836.9</v>
      </c>
      <c r="E257" s="648" t="s">
        <v>1475</v>
      </c>
      <c r="F257" s="7">
        <v>47329.4</v>
      </c>
    </row>
    <row r="258" spans="1:6">
      <c r="A258" s="1045" t="s">
        <v>1054</v>
      </c>
      <c r="B258" s="7">
        <v>1842.9</v>
      </c>
      <c r="C258" s="7">
        <v>1852</v>
      </c>
      <c r="D258" s="7">
        <v>1829.4</v>
      </c>
      <c r="E258" s="648" t="s">
        <v>1476</v>
      </c>
      <c r="F258" s="7">
        <v>1764.7</v>
      </c>
    </row>
    <row r="259" spans="1:6">
      <c r="A259" s="1111" t="s">
        <v>1055</v>
      </c>
      <c r="B259" s="656">
        <v>331.8</v>
      </c>
      <c r="C259" s="656">
        <v>580.79999999999995</v>
      </c>
      <c r="D259" s="656">
        <v>765.68</v>
      </c>
      <c r="E259" s="1117">
        <v>711</v>
      </c>
      <c r="F259" s="7">
        <v>756.8</v>
      </c>
    </row>
    <row r="260" spans="1:6">
      <c r="A260" s="185"/>
      <c r="B260" s="129"/>
      <c r="C260" s="129"/>
      <c r="D260" s="129"/>
      <c r="E260" s="186"/>
    </row>
    <row r="261" spans="1:6">
      <c r="A261" s="185"/>
      <c r="B261" s="129"/>
      <c r="C261" s="129"/>
      <c r="D261" s="129"/>
      <c r="E261" s="186"/>
    </row>
    <row r="262" spans="1:6">
      <c r="A262" s="7"/>
      <c r="B262" s="186"/>
      <c r="C262" s="186"/>
      <c r="D262" s="186"/>
      <c r="E262" s="7"/>
    </row>
    <row r="263" spans="1:6">
      <c r="A263" s="7"/>
      <c r="B263" s="186"/>
      <c r="C263" s="186"/>
      <c r="D263" s="186"/>
      <c r="E263" s="7"/>
    </row>
    <row r="264" spans="1:6">
      <c r="A264" s="7"/>
      <c r="B264" s="186"/>
      <c r="C264" s="186"/>
      <c r="D264" s="186"/>
      <c r="E264" s="7"/>
    </row>
    <row r="265" spans="1:6" ht="18.75">
      <c r="A265" s="1876" t="s">
        <v>1057</v>
      </c>
      <c r="B265" s="1876"/>
      <c r="C265" s="1876"/>
      <c r="D265" s="1876"/>
      <c r="E265" s="1876"/>
    </row>
    <row r="266" spans="1:6" ht="18.75">
      <c r="A266" s="1876" t="s">
        <v>1058</v>
      </c>
      <c r="B266" s="1876"/>
      <c r="C266" s="1876"/>
      <c r="D266" s="1876"/>
      <c r="E266" s="1876"/>
    </row>
    <row r="267" spans="1:6">
      <c r="A267" s="1858" t="s">
        <v>1059</v>
      </c>
      <c r="B267" s="1858"/>
      <c r="C267" s="1858"/>
      <c r="D267" s="1106"/>
      <c r="E267" s="991"/>
      <c r="F267" s="369"/>
    </row>
    <row r="268" spans="1:6">
      <c r="A268" s="1108"/>
      <c r="B268" s="1108">
        <v>2020</v>
      </c>
      <c r="C268" s="1108">
        <v>2021</v>
      </c>
      <c r="D268" s="1108">
        <v>2022</v>
      </c>
      <c r="E268" s="1108">
        <v>2023</v>
      </c>
      <c r="F268" s="1653">
        <v>2024</v>
      </c>
    </row>
    <row r="269" spans="1:6" ht="13.5">
      <c r="A269" s="1059" t="s">
        <v>1047</v>
      </c>
      <c r="B269" s="188"/>
      <c r="C269" s="188"/>
      <c r="D269" s="188"/>
      <c r="E269" s="188"/>
    </row>
    <row r="270" spans="1:6">
      <c r="A270" s="4" t="s">
        <v>81</v>
      </c>
      <c r="B270" s="1068">
        <v>308769.59999999998</v>
      </c>
      <c r="C270" s="1068">
        <v>306939.8</v>
      </c>
      <c r="D270" s="1069">
        <v>327809.7</v>
      </c>
      <c r="E270" s="1070">
        <v>333370.3</v>
      </c>
      <c r="F270" s="846">
        <v>357336.00000000006</v>
      </c>
    </row>
    <row r="271" spans="1:6">
      <c r="A271" s="6" t="s">
        <v>1339</v>
      </c>
      <c r="B271" s="186"/>
      <c r="C271" s="186"/>
      <c r="D271" s="7"/>
      <c r="E271" s="7"/>
    </row>
    <row r="272" spans="1:6">
      <c r="A272" s="6" t="s">
        <v>82</v>
      </c>
      <c r="B272" s="186">
        <v>2677.2</v>
      </c>
      <c r="C272" s="186">
        <v>2654.8</v>
      </c>
      <c r="D272" s="7">
        <v>2873</v>
      </c>
      <c r="E272" s="7">
        <v>2983.9</v>
      </c>
      <c r="F272" s="7">
        <v>3276.9</v>
      </c>
    </row>
    <row r="273" spans="1:6">
      <c r="A273" s="6" t="s">
        <v>53</v>
      </c>
      <c r="B273" s="186">
        <v>34341.699999999997</v>
      </c>
      <c r="C273" s="186">
        <v>37067.300000000003</v>
      </c>
      <c r="D273" s="7">
        <v>41158.800000000003</v>
      </c>
      <c r="E273" s="7">
        <v>41899.599999999999</v>
      </c>
      <c r="F273" s="7">
        <v>43641.9</v>
      </c>
    </row>
    <row r="274" spans="1:6">
      <c r="A274" s="6" t="s">
        <v>83</v>
      </c>
      <c r="B274" s="186">
        <v>16081.7</v>
      </c>
      <c r="C274" s="186">
        <v>15029.1</v>
      </c>
      <c r="D274" s="7">
        <v>18109.5</v>
      </c>
      <c r="E274" s="7">
        <v>16167.9</v>
      </c>
      <c r="F274" s="7">
        <v>18915.900000000001</v>
      </c>
    </row>
    <row r="275" spans="1:6">
      <c r="A275" s="6" t="s">
        <v>46</v>
      </c>
      <c r="B275" s="186">
        <v>113919.6</v>
      </c>
      <c r="C275" s="186">
        <v>112815.5</v>
      </c>
      <c r="D275" s="7">
        <v>114130.5</v>
      </c>
      <c r="E275" s="7">
        <v>121332.4</v>
      </c>
      <c r="F275" s="7">
        <v>119651.5</v>
      </c>
    </row>
    <row r="276" spans="1:6">
      <c r="A276" s="6" t="s">
        <v>47</v>
      </c>
      <c r="B276" s="186">
        <v>72897.399999999994</v>
      </c>
      <c r="C276" s="186">
        <v>72661.100000000006</v>
      </c>
      <c r="D276" s="7">
        <v>76801.5</v>
      </c>
      <c r="E276" s="7">
        <v>75367.100000000006</v>
      </c>
      <c r="F276" s="7">
        <v>86294.2</v>
      </c>
    </row>
    <row r="277" spans="1:6">
      <c r="A277" s="6" t="s">
        <v>48</v>
      </c>
      <c r="B277" s="186">
        <v>63529.599999999999</v>
      </c>
      <c r="C277" s="186">
        <v>61448.5</v>
      </c>
      <c r="D277" s="7">
        <v>69429.5</v>
      </c>
      <c r="E277" s="7">
        <v>70186.5</v>
      </c>
      <c r="F277" s="7">
        <v>78294.2</v>
      </c>
    </row>
    <row r="278" spans="1:6">
      <c r="A278" s="6" t="s">
        <v>84</v>
      </c>
      <c r="B278" s="186">
        <v>5322.4</v>
      </c>
      <c r="C278" s="186">
        <v>5263.4</v>
      </c>
      <c r="D278" s="7">
        <v>5306.9</v>
      </c>
      <c r="E278" s="7">
        <v>5432.9</v>
      </c>
      <c r="F278" s="7">
        <v>7261.4</v>
      </c>
    </row>
    <row r="279" spans="1:6">
      <c r="A279" s="6"/>
      <c r="B279" s="186"/>
      <c r="C279" s="186"/>
      <c r="D279" s="7"/>
      <c r="E279" s="7"/>
    </row>
    <row r="280" spans="1:6" ht="13.5">
      <c r="A280" s="4" t="s">
        <v>1043</v>
      </c>
      <c r="B280" s="188"/>
      <c r="C280" s="188"/>
      <c r="D280" s="188"/>
      <c r="E280" s="188"/>
    </row>
    <row r="281" spans="1:6" ht="13.5">
      <c r="A281" s="4" t="s">
        <v>81</v>
      </c>
      <c r="B281" s="1068">
        <v>30993.9</v>
      </c>
      <c r="C281" s="1068">
        <v>28642.2</v>
      </c>
      <c r="D281" s="1070">
        <v>33351.599999999999</v>
      </c>
      <c r="E281" s="188">
        <v>29318.1</v>
      </c>
      <c r="F281" s="846">
        <v>24359.7</v>
      </c>
    </row>
    <row r="282" spans="1:6" ht="13.5">
      <c r="A282" s="6" t="s">
        <v>1339</v>
      </c>
      <c r="B282" s="186"/>
      <c r="C282" s="186"/>
      <c r="D282" s="7"/>
      <c r="E282" s="188"/>
      <c r="F282" s="188"/>
    </row>
    <row r="283" spans="1:6" ht="13.5">
      <c r="A283" s="6" t="s">
        <v>82</v>
      </c>
      <c r="B283" s="186" t="s">
        <v>1035</v>
      </c>
      <c r="C283" s="186" t="s">
        <v>1035</v>
      </c>
      <c r="D283" s="186" t="s">
        <v>1035</v>
      </c>
      <c r="E283" s="186" t="s">
        <v>1035</v>
      </c>
      <c r="F283" s="188"/>
    </row>
    <row r="284" spans="1:6">
      <c r="A284" s="6" t="s">
        <v>53</v>
      </c>
      <c r="B284" s="186">
        <v>11085.3</v>
      </c>
      <c r="C284" s="186">
        <v>10684.9</v>
      </c>
      <c r="D284" s="7">
        <v>11771.9</v>
      </c>
      <c r="E284" s="186">
        <v>10784.8</v>
      </c>
      <c r="F284" s="488">
        <v>7986.1</v>
      </c>
    </row>
    <row r="285" spans="1:6">
      <c r="A285" s="6" t="s">
        <v>46</v>
      </c>
      <c r="B285" s="186">
        <v>19908.599999999999</v>
      </c>
      <c r="C285" s="186">
        <v>17957.3</v>
      </c>
      <c r="D285" s="7">
        <v>21579.7</v>
      </c>
      <c r="E285" s="186">
        <v>18533.3</v>
      </c>
      <c r="F285" s="488">
        <v>16373.6</v>
      </c>
    </row>
    <row r="286" spans="1:6" ht="9.75" customHeight="1">
      <c r="A286" s="6"/>
      <c r="B286" s="1068"/>
      <c r="C286" s="1068"/>
      <c r="D286" s="7"/>
      <c r="E286" s="186"/>
      <c r="F286" s="188"/>
    </row>
    <row r="287" spans="1:6" ht="13.5">
      <c r="A287" s="4" t="s">
        <v>1034</v>
      </c>
      <c r="B287" s="1068"/>
      <c r="C287" s="1068"/>
      <c r="D287" s="7"/>
      <c r="E287" s="186"/>
      <c r="F287" s="188"/>
    </row>
    <row r="288" spans="1:6">
      <c r="A288" s="4" t="s">
        <v>81</v>
      </c>
      <c r="B288" s="1068">
        <v>562</v>
      </c>
      <c r="C288" s="1068">
        <v>822.9</v>
      </c>
      <c r="D288" s="1070">
        <v>924.8</v>
      </c>
      <c r="E288" s="1068">
        <v>996.1</v>
      </c>
      <c r="F288" s="846">
        <v>771.5</v>
      </c>
    </row>
    <row r="289" spans="1:6" ht="13.5">
      <c r="A289" s="6" t="s">
        <v>1339</v>
      </c>
      <c r="B289" s="1068"/>
      <c r="C289" s="1068"/>
      <c r="D289" s="7"/>
      <c r="E289" s="186"/>
      <c r="F289" s="188"/>
    </row>
    <row r="290" spans="1:6">
      <c r="A290" s="6" t="s">
        <v>82</v>
      </c>
      <c r="B290" s="186" t="s">
        <v>1035</v>
      </c>
      <c r="C290" s="186" t="s">
        <v>1035</v>
      </c>
      <c r="D290" s="186" t="s">
        <v>1035</v>
      </c>
      <c r="E290" s="186" t="s">
        <v>1035</v>
      </c>
      <c r="F290" s="217" t="s">
        <v>1035</v>
      </c>
    </row>
    <row r="291" spans="1:6">
      <c r="A291" s="6" t="s">
        <v>53</v>
      </c>
      <c r="B291" s="186">
        <v>169</v>
      </c>
      <c r="C291" s="186">
        <v>168.8</v>
      </c>
      <c r="D291" s="7">
        <v>117.4</v>
      </c>
      <c r="E291" s="186">
        <v>91.2</v>
      </c>
      <c r="F291" s="488">
        <v>153.69999999999999</v>
      </c>
    </row>
    <row r="292" spans="1:6">
      <c r="A292" s="6" t="s">
        <v>46</v>
      </c>
      <c r="B292" s="186"/>
      <c r="C292" s="186"/>
      <c r="D292" s="7"/>
      <c r="E292" s="186"/>
      <c r="F292" s="488"/>
    </row>
    <row r="293" spans="1:6">
      <c r="A293" s="6" t="s">
        <v>47</v>
      </c>
      <c r="B293" s="186">
        <v>379.3</v>
      </c>
      <c r="C293" s="186">
        <v>640.4</v>
      </c>
      <c r="D293" s="7">
        <v>792.7</v>
      </c>
      <c r="E293" s="186">
        <v>890.2</v>
      </c>
      <c r="F293" s="488">
        <v>612</v>
      </c>
    </row>
    <row r="294" spans="1:6">
      <c r="A294" s="6" t="s">
        <v>48</v>
      </c>
      <c r="B294" s="186">
        <v>13.7</v>
      </c>
      <c r="C294" s="186">
        <v>13.7</v>
      </c>
      <c r="D294" s="7">
        <v>14.7</v>
      </c>
      <c r="E294" s="186">
        <v>14.7</v>
      </c>
      <c r="F294" s="488">
        <v>5.8</v>
      </c>
    </row>
    <row r="295" spans="1:6" ht="8.25" customHeight="1">
      <c r="A295" s="6"/>
      <c r="B295" s="186"/>
      <c r="C295" s="186"/>
      <c r="D295" s="7"/>
      <c r="E295" s="186"/>
      <c r="F295" s="188"/>
    </row>
    <row r="296" spans="1:6" ht="13.5">
      <c r="A296" s="1059" t="s">
        <v>1037</v>
      </c>
      <c r="B296" s="1071"/>
      <c r="C296" s="1071"/>
      <c r="D296" s="7"/>
      <c r="E296" s="186"/>
      <c r="F296" s="188"/>
    </row>
    <row r="297" spans="1:6">
      <c r="A297" s="4" t="s">
        <v>81</v>
      </c>
      <c r="B297" s="1070">
        <v>3747.3</v>
      </c>
      <c r="C297" s="1070">
        <v>3047.7</v>
      </c>
      <c r="D297" s="1070">
        <v>2617</v>
      </c>
      <c r="E297" s="1068">
        <v>2140.3000000000002</v>
      </c>
      <c r="F297" s="846">
        <v>2457.9</v>
      </c>
    </row>
    <row r="298" spans="1:6">
      <c r="A298" s="6" t="s">
        <v>1339</v>
      </c>
      <c r="B298" s="7"/>
      <c r="C298" s="7"/>
      <c r="D298" s="7"/>
      <c r="E298" s="186"/>
      <c r="F298" s="488"/>
    </row>
    <row r="299" spans="1:6">
      <c r="A299" s="6" t="s">
        <v>82</v>
      </c>
      <c r="B299" s="7">
        <v>9.1999999999999993</v>
      </c>
      <c r="C299" s="7">
        <v>14.4</v>
      </c>
      <c r="D299" s="7">
        <v>16.8</v>
      </c>
      <c r="E299" s="186">
        <v>15</v>
      </c>
      <c r="F299" s="488">
        <v>15</v>
      </c>
    </row>
    <row r="300" spans="1:6">
      <c r="A300" s="6" t="s">
        <v>53</v>
      </c>
      <c r="B300" s="186" t="s">
        <v>1035</v>
      </c>
      <c r="C300" s="186" t="s">
        <v>1035</v>
      </c>
      <c r="D300" s="7">
        <v>803</v>
      </c>
      <c r="E300" s="186" t="s">
        <v>1035</v>
      </c>
      <c r="F300" s="217" t="s">
        <v>1035</v>
      </c>
    </row>
    <row r="301" spans="1:6">
      <c r="A301" s="6" t="s">
        <v>83</v>
      </c>
      <c r="B301" s="186" t="s">
        <v>1035</v>
      </c>
      <c r="C301" s="186" t="s">
        <v>1035</v>
      </c>
      <c r="D301" s="186" t="s">
        <v>1035</v>
      </c>
      <c r="E301" s="186" t="s">
        <v>1035</v>
      </c>
      <c r="F301" s="217" t="s">
        <v>1035</v>
      </c>
    </row>
    <row r="302" spans="1:6">
      <c r="A302" s="6" t="s">
        <v>46</v>
      </c>
      <c r="B302" s="7">
        <v>1435.4</v>
      </c>
      <c r="C302" s="7">
        <v>1243.5999999999999</v>
      </c>
      <c r="D302" s="7"/>
      <c r="E302" s="186">
        <v>705.6</v>
      </c>
      <c r="F302" s="488">
        <v>721.4</v>
      </c>
    </row>
    <row r="303" spans="1:6">
      <c r="A303" s="6" t="s">
        <v>47</v>
      </c>
      <c r="B303" s="7">
        <v>1630.2</v>
      </c>
      <c r="C303" s="7">
        <v>1230.4000000000001</v>
      </c>
      <c r="D303" s="7">
        <v>1348.1</v>
      </c>
      <c r="E303" s="186">
        <v>1320.5</v>
      </c>
      <c r="F303" s="488">
        <v>1649.5</v>
      </c>
    </row>
    <row r="304" spans="1:6">
      <c r="A304" s="6" t="s">
        <v>48</v>
      </c>
      <c r="B304" s="186">
        <v>672.5</v>
      </c>
      <c r="C304" s="186">
        <v>559.29999999999995</v>
      </c>
      <c r="D304" s="7">
        <v>449.1</v>
      </c>
      <c r="E304" s="186">
        <v>99.2</v>
      </c>
      <c r="F304" s="488">
        <v>72</v>
      </c>
    </row>
    <row r="305" spans="1:6" ht="6.75" customHeight="1">
      <c r="A305" s="6"/>
      <c r="B305" s="186"/>
      <c r="C305" s="186"/>
      <c r="D305" s="188"/>
      <c r="E305" s="188"/>
      <c r="F305" s="188"/>
    </row>
    <row r="306" spans="1:6" ht="13.5">
      <c r="A306" s="1059" t="s">
        <v>80</v>
      </c>
      <c r="B306" s="1071"/>
      <c r="C306" s="1071"/>
      <c r="D306" s="188"/>
      <c r="E306" s="188"/>
      <c r="F306" s="188"/>
    </row>
    <row r="307" spans="1:6">
      <c r="A307" s="4" t="s">
        <v>81</v>
      </c>
      <c r="B307" s="1068">
        <v>204947.3</v>
      </c>
      <c r="C307" s="1068">
        <v>207365.6</v>
      </c>
      <c r="D307" s="1070">
        <v>37590</v>
      </c>
      <c r="E307" s="1070">
        <v>211356.5</v>
      </c>
      <c r="F307" s="846">
        <v>219944.3</v>
      </c>
    </row>
    <row r="308" spans="1:6">
      <c r="A308" s="6" t="s">
        <v>1339</v>
      </c>
      <c r="B308" s="186"/>
      <c r="C308" s="186"/>
      <c r="D308" s="7"/>
      <c r="E308" s="7"/>
    </row>
    <row r="309" spans="1:6">
      <c r="A309" s="6" t="s">
        <v>82</v>
      </c>
      <c r="B309" s="186">
        <v>42780</v>
      </c>
      <c r="C309" s="186">
        <v>40553.599999999999</v>
      </c>
      <c r="D309" s="7">
        <v>37590</v>
      </c>
      <c r="E309" s="7">
        <v>36497.599999999999</v>
      </c>
      <c r="F309" s="7">
        <v>36529.5</v>
      </c>
    </row>
    <row r="310" spans="1:6">
      <c r="A310" s="6" t="s">
        <v>53</v>
      </c>
      <c r="B310" s="186">
        <v>27333.7</v>
      </c>
      <c r="C310" s="186">
        <v>26991.5</v>
      </c>
      <c r="D310" s="7">
        <v>25705.8</v>
      </c>
      <c r="E310" s="7">
        <v>26644.5</v>
      </c>
      <c r="F310" s="7">
        <v>27117</v>
      </c>
    </row>
    <row r="311" spans="1:6">
      <c r="A311" s="6" t="s">
        <v>83</v>
      </c>
      <c r="B311" s="186">
        <v>15386</v>
      </c>
      <c r="C311" s="186">
        <v>16599</v>
      </c>
      <c r="D311" s="7">
        <v>16632.599999999999</v>
      </c>
      <c r="E311" s="7">
        <v>16667.099999999999</v>
      </c>
      <c r="F311" s="7">
        <v>16870.7</v>
      </c>
    </row>
    <row r="312" spans="1:6">
      <c r="A312" s="6" t="s">
        <v>46</v>
      </c>
      <c r="B312" s="186">
        <v>18825.3</v>
      </c>
      <c r="C312" s="186">
        <v>20209.599999999999</v>
      </c>
      <c r="D312" s="7">
        <v>19607.3</v>
      </c>
      <c r="E312" s="7">
        <v>21025.8</v>
      </c>
      <c r="F312" s="7">
        <v>21193.8</v>
      </c>
    </row>
    <row r="313" spans="1:6">
      <c r="A313" s="6" t="s">
        <v>1260</v>
      </c>
      <c r="B313" s="186" t="s">
        <v>1035</v>
      </c>
      <c r="C313" s="186" t="s">
        <v>1035</v>
      </c>
      <c r="D313" s="7"/>
      <c r="E313" s="186" t="s">
        <v>1035</v>
      </c>
      <c r="F313" s="129" t="s">
        <v>1035</v>
      </c>
    </row>
    <row r="314" spans="1:6">
      <c r="A314" s="6" t="s">
        <v>47</v>
      </c>
      <c r="B314" s="186">
        <v>50579.1</v>
      </c>
      <c r="C314" s="186">
        <v>50658.3</v>
      </c>
      <c r="D314" s="7">
        <v>53005.599999999999</v>
      </c>
      <c r="E314" s="7">
        <v>54531.9</v>
      </c>
      <c r="F314" s="7">
        <v>56796.800000000003</v>
      </c>
    </row>
    <row r="315" spans="1:6">
      <c r="A315" s="6" t="s">
        <v>48</v>
      </c>
      <c r="B315" s="186">
        <v>16492.2</v>
      </c>
      <c r="C315" s="186">
        <v>17362.900000000001</v>
      </c>
      <c r="D315" s="7">
        <v>17303.8</v>
      </c>
      <c r="E315" s="7">
        <v>17185.599999999999</v>
      </c>
      <c r="F315" s="7">
        <v>17660.2</v>
      </c>
    </row>
    <row r="316" spans="1:6">
      <c r="A316" s="6" t="s">
        <v>1319</v>
      </c>
      <c r="B316" s="186">
        <v>182</v>
      </c>
      <c r="C316" s="186">
        <v>178</v>
      </c>
      <c r="D316" s="7">
        <v>4.5</v>
      </c>
      <c r="E316" s="7">
        <v>45</v>
      </c>
    </row>
    <row r="317" spans="1:6">
      <c r="A317" s="6" t="s">
        <v>84</v>
      </c>
      <c r="B317" s="186">
        <v>33551</v>
      </c>
      <c r="C317" s="186">
        <v>34990.699999999997</v>
      </c>
      <c r="D317" s="7">
        <v>36802.400000000001</v>
      </c>
      <c r="E317" s="7">
        <v>38804</v>
      </c>
      <c r="F317" s="7">
        <v>43776.3</v>
      </c>
    </row>
    <row r="318" spans="1:6" ht="9.75" customHeight="1">
      <c r="A318" s="6"/>
      <c r="B318" s="186"/>
      <c r="C318" s="186"/>
      <c r="D318" s="7"/>
      <c r="E318" s="7"/>
    </row>
    <row r="319" spans="1:6" ht="13.5">
      <c r="A319" s="1059" t="s">
        <v>1038</v>
      </c>
      <c r="B319" s="188"/>
      <c r="C319" s="188"/>
      <c r="D319" s="188"/>
      <c r="E319" s="188"/>
      <c r="F319" s="188"/>
    </row>
    <row r="320" spans="1:6" ht="13.5">
      <c r="A320" s="4" t="s">
        <v>81</v>
      </c>
      <c r="B320" s="1068">
        <v>173538.5</v>
      </c>
      <c r="C320" s="1068">
        <v>179111.8</v>
      </c>
      <c r="D320" s="1068">
        <v>186386.5</v>
      </c>
      <c r="E320" s="188">
        <v>198183.7</v>
      </c>
      <c r="F320" s="846">
        <v>189107.4</v>
      </c>
    </row>
    <row r="321" spans="1:6" ht="13.5">
      <c r="A321" s="6" t="s">
        <v>1339</v>
      </c>
      <c r="B321" s="1071"/>
      <c r="C321" s="1071"/>
      <c r="D321" s="7"/>
      <c r="E321" s="188"/>
      <c r="F321" s="188"/>
    </row>
    <row r="322" spans="1:6">
      <c r="A322" s="6" t="s">
        <v>82</v>
      </c>
      <c r="B322" s="186">
        <v>3160</v>
      </c>
      <c r="C322" s="186">
        <v>3170.4</v>
      </c>
      <c r="D322" s="7">
        <v>2161</v>
      </c>
      <c r="E322" s="199">
        <v>2175</v>
      </c>
      <c r="F322" s="488">
        <v>2183.6999999999998</v>
      </c>
    </row>
    <row r="323" spans="1:6">
      <c r="A323" s="6" t="s">
        <v>53</v>
      </c>
      <c r="B323" s="186">
        <v>47141.2</v>
      </c>
      <c r="C323" s="186">
        <v>50816.7</v>
      </c>
      <c r="D323" s="7">
        <v>46173.1</v>
      </c>
      <c r="E323" s="199">
        <v>49285.8</v>
      </c>
      <c r="F323" s="488">
        <v>47821.4</v>
      </c>
    </row>
    <row r="324" spans="1:6">
      <c r="A324" s="6" t="s">
        <v>83</v>
      </c>
      <c r="B324" s="186">
        <v>4531.5</v>
      </c>
      <c r="C324" s="186">
        <v>4331.8999999999996</v>
      </c>
      <c r="D324" s="7">
        <v>5372.1</v>
      </c>
      <c r="E324" s="199">
        <v>5425.7</v>
      </c>
      <c r="F324" s="488">
        <v>5438.8</v>
      </c>
    </row>
    <row r="325" spans="1:6">
      <c r="A325" s="6" t="s">
        <v>46</v>
      </c>
      <c r="B325" s="186">
        <v>57599.4</v>
      </c>
      <c r="C325" s="186">
        <v>60136.800000000003</v>
      </c>
      <c r="D325" s="7">
        <v>69115.899999999994</v>
      </c>
      <c r="E325" s="199">
        <v>74560.3</v>
      </c>
      <c r="F325" s="488">
        <v>65901</v>
      </c>
    </row>
    <row r="326" spans="1:6">
      <c r="A326" s="6" t="s">
        <v>1260</v>
      </c>
      <c r="B326" s="1072">
        <v>54.5</v>
      </c>
      <c r="C326" s="1072">
        <v>59.5</v>
      </c>
      <c r="D326" s="7">
        <v>60.2</v>
      </c>
      <c r="E326" s="199">
        <v>60.5</v>
      </c>
      <c r="F326" s="488"/>
    </row>
    <row r="327" spans="1:6">
      <c r="A327" s="6" t="s">
        <v>47</v>
      </c>
      <c r="B327" s="186">
        <v>30695.9</v>
      </c>
      <c r="C327" s="186">
        <v>31605.599999999999</v>
      </c>
      <c r="D327" s="7">
        <v>31950.2</v>
      </c>
      <c r="E327" s="199">
        <v>32933.300000000003</v>
      </c>
      <c r="F327" s="488">
        <v>35009.300000000003</v>
      </c>
    </row>
    <row r="328" spans="1:6">
      <c r="A328" s="6" t="s">
        <v>1193</v>
      </c>
      <c r="B328" s="1072">
        <v>20.100000000000001</v>
      </c>
      <c r="C328" s="1072">
        <v>20.100000000000001</v>
      </c>
      <c r="D328" s="7">
        <v>20.100000000000001</v>
      </c>
      <c r="E328" s="199">
        <v>20.2</v>
      </c>
      <c r="F328" s="488"/>
    </row>
    <row r="329" spans="1:6">
      <c r="A329" s="6" t="s">
        <v>48</v>
      </c>
      <c r="B329" s="186">
        <v>30185.5</v>
      </c>
      <c r="C329" s="186">
        <v>28822.400000000001</v>
      </c>
      <c r="D329" s="7">
        <v>31385.1</v>
      </c>
      <c r="E329" s="7">
        <v>33572.1</v>
      </c>
      <c r="F329" s="488">
        <v>32498.3</v>
      </c>
    </row>
    <row r="330" spans="1:6">
      <c r="A330" s="6" t="s">
        <v>1319</v>
      </c>
      <c r="B330" s="1072">
        <v>736</v>
      </c>
      <c r="C330" s="1072">
        <v>736</v>
      </c>
      <c r="D330" s="7">
        <v>880</v>
      </c>
      <c r="E330" s="7">
        <v>850</v>
      </c>
      <c r="F330" s="488"/>
    </row>
    <row r="331" spans="1:6">
      <c r="A331" s="1102" t="s">
        <v>84</v>
      </c>
      <c r="B331" s="656">
        <v>225</v>
      </c>
      <c r="C331" s="656">
        <v>228</v>
      </c>
      <c r="D331" s="991">
        <v>229.2</v>
      </c>
      <c r="E331" s="991">
        <v>231.5</v>
      </c>
      <c r="F331" s="488">
        <v>254.9</v>
      </c>
    </row>
    <row r="332" spans="1:6">
      <c r="A332" s="32"/>
      <c r="B332" s="129"/>
      <c r="C332" s="129"/>
      <c r="D332" s="11"/>
      <c r="E332" s="7"/>
    </row>
    <row r="333" spans="1:6" ht="13.5" customHeight="1">
      <c r="A333" s="1874" t="s">
        <v>85</v>
      </c>
      <c r="B333" s="1874"/>
      <c r="C333" s="1874"/>
      <c r="D333" s="1874"/>
      <c r="E333" s="1874"/>
    </row>
    <row r="334" spans="1:6">
      <c r="A334" s="1118"/>
      <c r="B334" s="1591">
        <v>2020</v>
      </c>
      <c r="C334" s="1591">
        <v>2021</v>
      </c>
      <c r="D334" s="1591">
        <v>2022</v>
      </c>
      <c r="E334" s="1592">
        <v>2023</v>
      </c>
      <c r="F334" s="1557">
        <v>2024</v>
      </c>
    </row>
    <row r="335" spans="1:6">
      <c r="A335" s="189" t="s">
        <v>1044</v>
      </c>
      <c r="B335" s="11"/>
      <c r="C335" s="11"/>
      <c r="D335" s="11"/>
      <c r="E335" s="7"/>
    </row>
    <row r="336" spans="1:6" ht="13.5">
      <c r="A336" s="3" t="s">
        <v>81</v>
      </c>
      <c r="B336" s="196">
        <v>54400.9</v>
      </c>
      <c r="C336" s="196">
        <v>51155.6</v>
      </c>
      <c r="D336" s="196">
        <v>49195.1</v>
      </c>
      <c r="E336" s="188">
        <v>49365.599999999999</v>
      </c>
      <c r="F336" s="846">
        <v>51698.1</v>
      </c>
    </row>
    <row r="337" spans="1:6">
      <c r="A337" s="32" t="s">
        <v>1339</v>
      </c>
      <c r="B337" s="11"/>
      <c r="C337" s="11"/>
      <c r="D337" s="11"/>
      <c r="E337" s="7"/>
    </row>
    <row r="338" spans="1:6">
      <c r="A338" s="32" t="s">
        <v>82</v>
      </c>
      <c r="B338" s="11">
        <v>170.3</v>
      </c>
      <c r="C338" s="11">
        <v>216.5</v>
      </c>
      <c r="D338" s="11">
        <v>218</v>
      </c>
      <c r="E338" s="7">
        <v>375</v>
      </c>
      <c r="F338" s="7">
        <v>376</v>
      </c>
    </row>
    <row r="339" spans="1:6">
      <c r="A339" s="32" t="s">
        <v>53</v>
      </c>
      <c r="B339" s="11">
        <v>23561.7</v>
      </c>
      <c r="C339" s="11">
        <v>23640.400000000001</v>
      </c>
      <c r="D339" s="129">
        <v>23610.1</v>
      </c>
      <c r="E339" s="7">
        <v>23498</v>
      </c>
      <c r="F339" s="7">
        <v>26260.9</v>
      </c>
    </row>
    <row r="340" spans="1:6">
      <c r="A340" s="32" t="s">
        <v>46</v>
      </c>
      <c r="B340" s="11">
        <v>29376.9</v>
      </c>
      <c r="C340" s="11">
        <v>25988.1</v>
      </c>
      <c r="D340" s="11">
        <v>24173.9</v>
      </c>
      <c r="E340" s="7">
        <v>24226.5</v>
      </c>
      <c r="F340" s="7">
        <v>24077.5</v>
      </c>
    </row>
    <row r="341" spans="1:6">
      <c r="A341" s="32" t="s">
        <v>47</v>
      </c>
      <c r="B341" s="11">
        <v>415</v>
      </c>
      <c r="C341" s="11">
        <v>415</v>
      </c>
      <c r="D341" s="11">
        <v>415.1</v>
      </c>
      <c r="E341" s="7">
        <v>416.1</v>
      </c>
      <c r="F341" s="7">
        <v>423.7</v>
      </c>
    </row>
    <row r="342" spans="1:6">
      <c r="A342" s="32" t="s">
        <v>48</v>
      </c>
      <c r="B342" s="11">
        <v>877</v>
      </c>
      <c r="C342" s="11">
        <v>895.6</v>
      </c>
      <c r="D342" s="11">
        <v>778</v>
      </c>
      <c r="E342" s="7">
        <v>850</v>
      </c>
      <c r="F342" s="7">
        <v>560</v>
      </c>
    </row>
    <row r="343" spans="1:6">
      <c r="A343" s="189" t="s">
        <v>1048</v>
      </c>
      <c r="B343" s="231"/>
      <c r="C343" s="231"/>
      <c r="D343" s="11"/>
      <c r="E343" s="11"/>
    </row>
    <row r="344" spans="1:6">
      <c r="A344" s="3" t="s">
        <v>81</v>
      </c>
      <c r="B344" s="196">
        <v>55138.400000000001</v>
      </c>
      <c r="C344" s="196">
        <v>56398.400000000001</v>
      </c>
      <c r="D344" s="230">
        <v>57539.6</v>
      </c>
      <c r="E344" s="846">
        <v>59585.3</v>
      </c>
    </row>
    <row r="345" spans="1:6">
      <c r="A345" s="32" t="s">
        <v>1339</v>
      </c>
      <c r="B345" s="11"/>
      <c r="C345" s="11"/>
      <c r="D345" s="11"/>
      <c r="E345" s="7"/>
      <c r="F345" s="846">
        <v>77395.699999999983</v>
      </c>
    </row>
    <row r="346" spans="1:6">
      <c r="A346" s="32" t="s">
        <v>82</v>
      </c>
      <c r="B346" s="129">
        <v>1180</v>
      </c>
      <c r="C346" s="129">
        <v>1193</v>
      </c>
      <c r="D346" s="11">
        <v>1215</v>
      </c>
      <c r="E346" s="7">
        <v>1223</v>
      </c>
    </row>
    <row r="347" spans="1:6">
      <c r="A347" s="32" t="s">
        <v>53</v>
      </c>
      <c r="B347" s="129">
        <v>9025</v>
      </c>
      <c r="C347" s="129">
        <v>9380</v>
      </c>
      <c r="D347" s="11">
        <v>9440</v>
      </c>
      <c r="E347" s="7">
        <v>9191.2000000000007</v>
      </c>
      <c r="F347" s="7">
        <v>1260.7</v>
      </c>
    </row>
    <row r="348" spans="1:6">
      <c r="A348" s="32" t="s">
        <v>83</v>
      </c>
      <c r="B348" s="129">
        <v>462.3</v>
      </c>
      <c r="C348" s="129">
        <v>467.6</v>
      </c>
      <c r="D348" s="11">
        <v>483</v>
      </c>
      <c r="E348" s="7">
        <v>488.2</v>
      </c>
      <c r="F348" s="7">
        <v>14009.1</v>
      </c>
    </row>
    <row r="349" spans="1:6">
      <c r="A349" s="32" t="s">
        <v>46</v>
      </c>
      <c r="B349" s="129">
        <v>14550.7</v>
      </c>
      <c r="C349" s="129">
        <v>14815.9</v>
      </c>
      <c r="D349" s="11">
        <v>15077.9</v>
      </c>
      <c r="E349" s="7">
        <v>15538.9</v>
      </c>
      <c r="F349" s="7">
        <v>733.1</v>
      </c>
    </row>
    <row r="350" spans="1:6">
      <c r="A350" s="32" t="s">
        <v>1260</v>
      </c>
      <c r="B350" s="129">
        <v>18</v>
      </c>
      <c r="C350" s="129">
        <v>18.899999999999999</v>
      </c>
      <c r="D350" s="11">
        <v>19.2</v>
      </c>
      <c r="E350" s="7">
        <v>19.399999999999999</v>
      </c>
      <c r="F350" s="7">
        <v>22791.8</v>
      </c>
    </row>
    <row r="351" spans="1:6">
      <c r="A351" s="32" t="s">
        <v>47</v>
      </c>
      <c r="B351" s="129">
        <v>24746.799999999999</v>
      </c>
      <c r="C351" s="129">
        <v>25325.9</v>
      </c>
      <c r="D351" s="11">
        <v>26103.200000000001</v>
      </c>
      <c r="E351" s="7">
        <v>27883</v>
      </c>
    </row>
    <row r="352" spans="1:6">
      <c r="A352" s="32" t="s">
        <v>1193</v>
      </c>
      <c r="B352" s="129">
        <v>313.3</v>
      </c>
      <c r="C352" s="129">
        <v>300</v>
      </c>
      <c r="D352" s="11">
        <v>302</v>
      </c>
      <c r="E352" s="7">
        <v>315.2</v>
      </c>
      <c r="F352" s="7">
        <v>32740.1</v>
      </c>
    </row>
    <row r="353" spans="1:6">
      <c r="A353" s="32" t="s">
        <v>48</v>
      </c>
      <c r="B353" s="129">
        <v>5173.6000000000004</v>
      </c>
      <c r="C353" s="129">
        <v>5216</v>
      </c>
      <c r="D353" s="11">
        <v>5220.5</v>
      </c>
      <c r="E353" s="7">
        <v>5261</v>
      </c>
    </row>
    <row r="354" spans="1:6">
      <c r="A354" s="32" t="s">
        <v>1319</v>
      </c>
      <c r="B354" s="129">
        <v>262.3</v>
      </c>
      <c r="C354" s="129">
        <v>440</v>
      </c>
      <c r="D354" s="11">
        <v>425</v>
      </c>
      <c r="E354" s="7">
        <v>445</v>
      </c>
      <c r="F354" s="7">
        <v>5860.9</v>
      </c>
    </row>
    <row r="355" spans="1:6">
      <c r="A355" s="189" t="s">
        <v>1049</v>
      </c>
      <c r="B355" s="231"/>
      <c r="C355" s="231"/>
      <c r="D355" s="490"/>
      <c r="E355" s="7"/>
    </row>
    <row r="356" spans="1:6">
      <c r="A356" s="3" t="s">
        <v>81</v>
      </c>
      <c r="B356" s="230">
        <v>3007.1</v>
      </c>
      <c r="C356" s="230">
        <v>3081.1</v>
      </c>
      <c r="D356" s="196">
        <v>3126.3</v>
      </c>
      <c r="E356" s="846">
        <v>666.5</v>
      </c>
      <c r="F356" s="846">
        <v>1078.9000000000001</v>
      </c>
    </row>
    <row r="357" spans="1:6">
      <c r="A357" s="32" t="s">
        <v>1339</v>
      </c>
      <c r="B357" s="129"/>
      <c r="C357" s="129"/>
      <c r="D357" s="11"/>
      <c r="E357" s="7"/>
    </row>
    <row r="358" spans="1:6">
      <c r="A358" s="32" t="s">
        <v>53</v>
      </c>
      <c r="B358" s="129">
        <v>477.6</v>
      </c>
      <c r="C358" s="129">
        <v>503.9</v>
      </c>
      <c r="D358" s="11">
        <v>516.20000000000005</v>
      </c>
      <c r="E358" s="7">
        <v>143</v>
      </c>
      <c r="F358" s="7">
        <v>368.5</v>
      </c>
    </row>
    <row r="359" spans="1:6">
      <c r="A359" s="32" t="s">
        <v>46</v>
      </c>
      <c r="B359" s="129">
        <v>2529.5</v>
      </c>
      <c r="C359" s="129">
        <v>2577.1999999999998</v>
      </c>
      <c r="D359" s="11">
        <v>2610.1</v>
      </c>
      <c r="E359" s="7">
        <v>523.5</v>
      </c>
      <c r="F359" s="7">
        <v>710.4</v>
      </c>
    </row>
    <row r="360" spans="1:6">
      <c r="A360" s="32" t="s">
        <v>1260</v>
      </c>
      <c r="B360" s="129">
        <v>8.5</v>
      </c>
      <c r="C360" s="129">
        <v>9</v>
      </c>
      <c r="D360" s="11">
        <v>9.6</v>
      </c>
      <c r="E360" s="7">
        <v>3.2</v>
      </c>
    </row>
    <row r="361" spans="1:6" ht="13.5">
      <c r="A361" s="189" t="s">
        <v>1050</v>
      </c>
      <c r="B361" s="188"/>
      <c r="C361" s="188"/>
      <c r="D361" s="188"/>
      <c r="E361" s="7"/>
    </row>
    <row r="362" spans="1:6">
      <c r="A362" s="3" t="s">
        <v>81</v>
      </c>
      <c r="B362" s="216">
        <v>86155.5</v>
      </c>
      <c r="C362" s="216">
        <v>87256.6</v>
      </c>
      <c r="D362" s="229">
        <v>88448.2</v>
      </c>
      <c r="E362" s="954">
        <v>90043</v>
      </c>
      <c r="F362" s="846">
        <v>90144.3</v>
      </c>
    </row>
    <row r="363" spans="1:6" ht="13.5">
      <c r="A363" s="32" t="s">
        <v>1339</v>
      </c>
      <c r="B363" s="215"/>
      <c r="C363" s="215"/>
      <c r="D363" s="216"/>
      <c r="E363" s="955"/>
      <c r="F363" s="188"/>
    </row>
    <row r="364" spans="1:6">
      <c r="A364" s="32" t="s">
        <v>82</v>
      </c>
      <c r="B364" s="217">
        <v>10557.1</v>
      </c>
      <c r="C364" s="217">
        <v>10963</v>
      </c>
      <c r="D364" s="215">
        <v>11390.5</v>
      </c>
      <c r="E364" s="955" t="s">
        <v>1477</v>
      </c>
      <c r="F364" s="488">
        <v>11756.7</v>
      </c>
    </row>
    <row r="365" spans="1:6">
      <c r="A365" s="32" t="s">
        <v>53</v>
      </c>
      <c r="B365" s="217">
        <v>6220</v>
      </c>
      <c r="C365" s="217">
        <v>6319</v>
      </c>
      <c r="D365" s="215">
        <v>6397</v>
      </c>
      <c r="E365" s="955" t="s">
        <v>1478</v>
      </c>
      <c r="F365" s="488">
        <v>6626</v>
      </c>
    </row>
    <row r="366" spans="1:6">
      <c r="A366" s="32" t="s">
        <v>83</v>
      </c>
      <c r="B366" s="217">
        <v>10454</v>
      </c>
      <c r="C366" s="217">
        <v>10486.2</v>
      </c>
      <c r="D366" s="215">
        <v>10506.3</v>
      </c>
      <c r="E366" s="955" t="s">
        <v>1479</v>
      </c>
      <c r="F366" s="488">
        <v>10936.5</v>
      </c>
    </row>
    <row r="367" spans="1:6">
      <c r="A367" s="32" t="s">
        <v>46</v>
      </c>
      <c r="B367" s="217">
        <v>22241.3</v>
      </c>
      <c r="C367" s="217">
        <v>22281.200000000001</v>
      </c>
      <c r="D367" s="215">
        <v>22294.5</v>
      </c>
      <c r="E367" s="955">
        <v>22341.7</v>
      </c>
      <c r="F367" s="488">
        <v>21102</v>
      </c>
    </row>
    <row r="368" spans="1:6">
      <c r="A368" s="32" t="s">
        <v>1260</v>
      </c>
      <c r="B368" s="217">
        <v>92</v>
      </c>
      <c r="C368" s="217">
        <v>93</v>
      </c>
      <c r="D368" s="215">
        <v>93.2</v>
      </c>
      <c r="E368" s="955" t="s">
        <v>1480</v>
      </c>
      <c r="F368" s="488">
        <v>1477.2</v>
      </c>
    </row>
    <row r="369" spans="1:6">
      <c r="A369" s="32" t="s">
        <v>47</v>
      </c>
      <c r="B369" s="217">
        <v>14973.8</v>
      </c>
      <c r="C369" s="217">
        <v>15151.8</v>
      </c>
      <c r="D369" s="215">
        <v>15399.8</v>
      </c>
      <c r="E369" s="955" t="s">
        <v>1481</v>
      </c>
      <c r="F369" s="488">
        <v>16212.5</v>
      </c>
    </row>
    <row r="370" spans="1:6">
      <c r="A370" s="32" t="s">
        <v>1193</v>
      </c>
      <c r="B370" s="217">
        <v>245.6</v>
      </c>
      <c r="C370" s="217">
        <v>236.2</v>
      </c>
      <c r="D370" s="215">
        <v>236.9</v>
      </c>
      <c r="E370" s="955" t="s">
        <v>1482</v>
      </c>
      <c r="F370" s="488">
        <v>245.2</v>
      </c>
    </row>
    <row r="371" spans="1:6">
      <c r="A371" s="32" t="s">
        <v>48</v>
      </c>
      <c r="B371" s="217">
        <v>16100</v>
      </c>
      <c r="C371" s="217">
        <v>16390</v>
      </c>
      <c r="D371" s="215">
        <v>16670</v>
      </c>
      <c r="E371" s="955" t="s">
        <v>1483</v>
      </c>
      <c r="F371" s="488">
        <v>17531</v>
      </c>
    </row>
    <row r="372" spans="1:6">
      <c r="A372" s="32" t="s">
        <v>1319</v>
      </c>
      <c r="B372" s="217">
        <v>768</v>
      </c>
      <c r="C372" s="217">
        <v>780</v>
      </c>
      <c r="D372" s="215">
        <v>790</v>
      </c>
      <c r="E372" s="955" t="s">
        <v>1484</v>
      </c>
      <c r="F372" s="488">
        <v>813</v>
      </c>
    </row>
    <row r="373" spans="1:6">
      <c r="A373" s="32" t="s">
        <v>84</v>
      </c>
      <c r="B373" s="217">
        <v>5609.3</v>
      </c>
      <c r="C373" s="217">
        <v>5665.4</v>
      </c>
      <c r="D373" s="215">
        <v>5790.1</v>
      </c>
      <c r="E373" s="955" t="s">
        <v>1485</v>
      </c>
      <c r="F373" s="488">
        <v>5979.6</v>
      </c>
    </row>
    <row r="374" spans="1:6">
      <c r="A374" s="189" t="s">
        <v>1052</v>
      </c>
      <c r="B374" s="216"/>
      <c r="C374" s="216"/>
      <c r="D374" s="216"/>
      <c r="E374" s="7"/>
    </row>
    <row r="375" spans="1:6">
      <c r="A375" s="3" t="s">
        <v>81</v>
      </c>
      <c r="B375" s="216">
        <v>328068</v>
      </c>
      <c r="C375" s="216">
        <v>335023.5</v>
      </c>
      <c r="D375" s="229">
        <v>340341.6</v>
      </c>
      <c r="E375" s="956" t="s">
        <v>1486</v>
      </c>
      <c r="F375" s="846">
        <v>346376.9</v>
      </c>
    </row>
    <row r="376" spans="1:6" ht="15">
      <c r="A376" s="32" t="s">
        <v>1339</v>
      </c>
      <c r="B376" s="215"/>
      <c r="C376" s="215"/>
      <c r="D376" s="216"/>
      <c r="E376" s="953"/>
      <c r="F376" s="188"/>
    </row>
    <row r="377" spans="1:6">
      <c r="A377" s="32" t="s">
        <v>82</v>
      </c>
      <c r="B377" s="217">
        <v>29065.9</v>
      </c>
      <c r="C377" s="217">
        <v>29568.9</v>
      </c>
      <c r="D377" s="215">
        <v>30515.200000000001</v>
      </c>
      <c r="E377" s="955" t="s">
        <v>1487</v>
      </c>
      <c r="F377" s="488">
        <v>32000.3</v>
      </c>
    </row>
    <row r="378" spans="1:6">
      <c r="A378" s="32" t="s">
        <v>53</v>
      </c>
      <c r="B378" s="217">
        <v>34460</v>
      </c>
      <c r="C378" s="217">
        <v>35068</v>
      </c>
      <c r="D378" s="215">
        <v>35747</v>
      </c>
      <c r="E378" s="955" t="s">
        <v>1488</v>
      </c>
      <c r="F378" s="488">
        <v>37805</v>
      </c>
    </row>
    <row r="379" spans="1:6">
      <c r="A379" s="32" t="s">
        <v>83</v>
      </c>
      <c r="B379" s="217">
        <v>37501</v>
      </c>
      <c r="C379" s="217">
        <v>39454.699999999997</v>
      </c>
      <c r="D379" s="215">
        <v>39475</v>
      </c>
      <c r="E379" s="955" t="s">
        <v>1489</v>
      </c>
      <c r="F379" s="488">
        <v>40847.9</v>
      </c>
    </row>
    <row r="380" spans="1:6">
      <c r="A380" s="32" t="s">
        <v>46</v>
      </c>
      <c r="B380" s="217">
        <v>98620</v>
      </c>
      <c r="C380" s="217">
        <v>99280.9</v>
      </c>
      <c r="D380" s="215">
        <v>99676</v>
      </c>
      <c r="E380" s="955" t="s">
        <v>1490</v>
      </c>
      <c r="F380" s="488">
        <v>94419.6</v>
      </c>
    </row>
    <row r="381" spans="1:6">
      <c r="A381" s="32" t="s">
        <v>1260</v>
      </c>
      <c r="B381" s="217">
        <v>174</v>
      </c>
      <c r="C381" s="217">
        <v>176</v>
      </c>
      <c r="D381" s="215">
        <v>164</v>
      </c>
      <c r="E381" s="955" t="s">
        <v>1491</v>
      </c>
      <c r="F381" s="488">
        <v>6645.2</v>
      </c>
    </row>
    <row r="382" spans="1:6">
      <c r="A382" s="32" t="s">
        <v>47</v>
      </c>
      <c r="B382" s="217">
        <v>47523.7</v>
      </c>
      <c r="C382" s="217">
        <v>48637.9</v>
      </c>
      <c r="D382" s="215">
        <v>49614.8</v>
      </c>
      <c r="E382" s="955" t="s">
        <v>1492</v>
      </c>
      <c r="F382" s="488">
        <v>51627.1</v>
      </c>
    </row>
    <row r="383" spans="1:6">
      <c r="A383" s="32" t="s">
        <v>104</v>
      </c>
      <c r="B383" s="217">
        <v>752.5</v>
      </c>
      <c r="C383" s="217">
        <v>754.1</v>
      </c>
      <c r="D383" s="215">
        <v>756</v>
      </c>
      <c r="E383" s="955" t="s">
        <v>1493</v>
      </c>
      <c r="F383" s="488">
        <v>783</v>
      </c>
    </row>
    <row r="384" spans="1:6">
      <c r="A384" s="32" t="s">
        <v>48</v>
      </c>
      <c r="B384" s="217">
        <v>69200</v>
      </c>
      <c r="C384" s="217">
        <v>71070</v>
      </c>
      <c r="D384" s="215">
        <v>73060</v>
      </c>
      <c r="E384" s="955" t="s">
        <v>1494</v>
      </c>
      <c r="F384" s="488">
        <v>76910</v>
      </c>
    </row>
    <row r="385" spans="1:6">
      <c r="A385" s="32" t="s">
        <v>1319</v>
      </c>
      <c r="B385" s="217">
        <v>2865</v>
      </c>
      <c r="C385" s="217">
        <v>2922</v>
      </c>
      <c r="D385" s="215">
        <v>2975</v>
      </c>
      <c r="E385" s="955" t="s">
        <v>1495</v>
      </c>
      <c r="F385" s="488">
        <v>3075</v>
      </c>
    </row>
    <row r="386" spans="1:6">
      <c r="A386" s="32" t="s">
        <v>84</v>
      </c>
      <c r="B386" s="217">
        <v>11697.4</v>
      </c>
      <c r="C386" s="217">
        <v>11943.1</v>
      </c>
      <c r="D386" s="215">
        <v>12253.6</v>
      </c>
      <c r="E386" s="955" t="s">
        <v>1496</v>
      </c>
      <c r="F386" s="488">
        <v>12767</v>
      </c>
    </row>
    <row r="387" spans="1:6">
      <c r="A387" s="189" t="s">
        <v>1060</v>
      </c>
      <c r="B387" s="216"/>
      <c r="C387" s="216"/>
      <c r="D387" s="216"/>
      <c r="E387" s="955"/>
    </row>
    <row r="388" spans="1:6">
      <c r="A388" s="3" t="s">
        <v>81</v>
      </c>
      <c r="B388" s="229">
        <v>61683.1</v>
      </c>
      <c r="C388" s="229">
        <v>64196.9</v>
      </c>
      <c r="D388" s="229">
        <v>65462.3</v>
      </c>
      <c r="E388" s="954" t="s">
        <v>1462</v>
      </c>
      <c r="F388" s="846">
        <v>76470.5</v>
      </c>
    </row>
    <row r="389" spans="1:6" ht="13.5">
      <c r="A389" s="32" t="s">
        <v>1339</v>
      </c>
      <c r="B389" s="217"/>
      <c r="C389" s="217"/>
      <c r="D389" s="216"/>
      <c r="E389" s="955"/>
      <c r="F389" s="188"/>
    </row>
    <row r="390" spans="1:6">
      <c r="A390" s="32" t="s">
        <v>82</v>
      </c>
      <c r="B390" s="217">
        <v>2450.6999999999998</v>
      </c>
      <c r="C390" s="217">
        <v>2477.5</v>
      </c>
      <c r="D390" s="215">
        <v>2542.9</v>
      </c>
      <c r="E390" s="955" t="s">
        <v>1497</v>
      </c>
      <c r="F390" s="488">
        <v>2708.9</v>
      </c>
    </row>
    <row r="391" spans="1:6">
      <c r="A391" s="32" t="s">
        <v>53</v>
      </c>
      <c r="B391" s="217">
        <v>12029</v>
      </c>
      <c r="C391" s="217">
        <v>13447</v>
      </c>
      <c r="D391" s="215">
        <v>13600</v>
      </c>
      <c r="E391" s="955" t="s">
        <v>1498</v>
      </c>
      <c r="F391" s="488">
        <v>14113</v>
      </c>
    </row>
    <row r="392" spans="1:6">
      <c r="A392" s="32" t="s">
        <v>83</v>
      </c>
      <c r="B392" s="217">
        <v>4973</v>
      </c>
      <c r="C392" s="217">
        <v>5028</v>
      </c>
      <c r="D392" s="215">
        <v>5041.6000000000004</v>
      </c>
      <c r="E392" s="955" t="s">
        <v>1499</v>
      </c>
      <c r="F392" s="488">
        <v>5072.7</v>
      </c>
    </row>
    <row r="393" spans="1:6">
      <c r="A393" s="32" t="s">
        <v>46</v>
      </c>
      <c r="B393" s="217">
        <v>21547</v>
      </c>
      <c r="C393" s="217">
        <v>22014.2</v>
      </c>
      <c r="D393" s="215">
        <v>22392.1</v>
      </c>
      <c r="E393" s="955" t="s">
        <v>1500</v>
      </c>
      <c r="F393" s="488">
        <v>31631.4</v>
      </c>
    </row>
    <row r="394" spans="1:6">
      <c r="A394" s="32" t="s">
        <v>1260</v>
      </c>
      <c r="B394" s="217">
        <v>128</v>
      </c>
      <c r="C394" s="217">
        <v>130</v>
      </c>
      <c r="D394" s="215">
        <v>139.69999999999999</v>
      </c>
      <c r="E394" s="955" t="s">
        <v>1501</v>
      </c>
      <c r="F394" s="488">
        <v>2044.1</v>
      </c>
    </row>
    <row r="395" spans="1:6">
      <c r="A395" s="32" t="s">
        <v>47</v>
      </c>
      <c r="B395" s="217">
        <v>9484.6</v>
      </c>
      <c r="C395" s="217">
        <v>9751.2999999999993</v>
      </c>
      <c r="D395" s="215">
        <v>10121.700000000001</v>
      </c>
      <c r="E395" s="955" t="s">
        <v>1502</v>
      </c>
      <c r="F395" s="488">
        <v>10789.9</v>
      </c>
    </row>
    <row r="396" spans="1:6">
      <c r="A396" s="32" t="s">
        <v>1193</v>
      </c>
      <c r="B396" s="217">
        <v>152.19999999999999</v>
      </c>
      <c r="C396" s="217">
        <v>148.9</v>
      </c>
      <c r="D396" s="215">
        <v>145.6</v>
      </c>
      <c r="E396" s="955" t="s">
        <v>1503</v>
      </c>
      <c r="F396" s="488">
        <v>170.2</v>
      </c>
    </row>
    <row r="397" spans="1:6">
      <c r="A397" s="32" t="s">
        <v>48</v>
      </c>
      <c r="B397" s="217">
        <v>11100</v>
      </c>
      <c r="C397" s="217">
        <v>11380</v>
      </c>
      <c r="D397" s="215">
        <v>11665</v>
      </c>
      <c r="E397" s="955" t="s">
        <v>1504</v>
      </c>
      <c r="F397" s="488">
        <v>12055</v>
      </c>
    </row>
    <row r="398" spans="1:6">
      <c r="A398" s="32" t="s">
        <v>1319</v>
      </c>
      <c r="B398" s="217">
        <v>610</v>
      </c>
      <c r="C398" s="217">
        <v>623</v>
      </c>
      <c r="D398" s="215">
        <v>635</v>
      </c>
      <c r="E398" s="955" t="s">
        <v>1505</v>
      </c>
      <c r="F398" s="488">
        <v>651</v>
      </c>
    </row>
    <row r="399" spans="1:6">
      <c r="A399" s="1119" t="s">
        <v>84</v>
      </c>
      <c r="B399" s="1120">
        <v>98.8</v>
      </c>
      <c r="C399" s="1120">
        <v>98.9</v>
      </c>
      <c r="D399" s="1121">
        <v>99</v>
      </c>
      <c r="E399" s="1083" t="s">
        <v>1506</v>
      </c>
      <c r="F399" s="488">
        <v>99.6</v>
      </c>
    </row>
    <row r="400" spans="1:6">
      <c r="A400" s="1879" t="s">
        <v>85</v>
      </c>
      <c r="B400" s="1879"/>
      <c r="C400" s="1879"/>
      <c r="D400" s="1879"/>
      <c r="E400" s="1879"/>
      <c r="F400" s="369"/>
    </row>
    <row r="401" spans="1:6">
      <c r="A401" s="1118"/>
      <c r="B401" s="1591">
        <v>2020</v>
      </c>
      <c r="C401" s="1591">
        <v>2021</v>
      </c>
      <c r="D401" s="1591">
        <v>2022</v>
      </c>
      <c r="E401" s="1592">
        <v>2023</v>
      </c>
      <c r="F401" s="1654">
        <v>2024</v>
      </c>
    </row>
    <row r="402" spans="1:6" ht="13.5">
      <c r="A402" s="189" t="s">
        <v>1054</v>
      </c>
      <c r="B402" s="216"/>
      <c r="C402" s="216"/>
      <c r="D402" s="216"/>
      <c r="E402" s="188"/>
    </row>
    <row r="403" spans="1:6">
      <c r="A403" s="3" t="s">
        <v>81</v>
      </c>
      <c r="B403" s="229">
        <v>2307</v>
      </c>
      <c r="C403" s="229">
        <v>2276.6</v>
      </c>
      <c r="D403" s="216">
        <v>2263.6</v>
      </c>
      <c r="E403" s="957" t="s">
        <v>1463</v>
      </c>
      <c r="F403" s="846">
        <v>2192.5</v>
      </c>
    </row>
    <row r="404" spans="1:6" ht="13.5">
      <c r="A404" s="32" t="s">
        <v>1339</v>
      </c>
      <c r="B404" s="217"/>
      <c r="C404" s="217"/>
      <c r="D404" s="216"/>
      <c r="E404" s="228"/>
      <c r="F404" s="188"/>
    </row>
    <row r="405" spans="1:6">
      <c r="A405" s="32" t="s">
        <v>82</v>
      </c>
      <c r="B405" s="217">
        <v>343.4</v>
      </c>
      <c r="C405" s="217">
        <v>347.1</v>
      </c>
      <c r="D405" s="215">
        <v>349.3</v>
      </c>
      <c r="E405" s="228" t="s">
        <v>1507</v>
      </c>
      <c r="F405" s="488">
        <v>324.7</v>
      </c>
    </row>
    <row r="406" spans="1:6">
      <c r="A406" s="32" t="s">
        <v>53</v>
      </c>
      <c r="B406" s="217">
        <v>137</v>
      </c>
      <c r="C406" s="217">
        <v>125</v>
      </c>
      <c r="D406" s="217">
        <v>126</v>
      </c>
      <c r="E406" s="228" t="s">
        <v>1508</v>
      </c>
      <c r="F406" s="488">
        <v>124.7</v>
      </c>
    </row>
    <row r="407" spans="1:6">
      <c r="A407" s="32" t="s">
        <v>83</v>
      </c>
      <c r="B407" s="217">
        <v>324.8</v>
      </c>
      <c r="C407" s="217">
        <v>327.9</v>
      </c>
      <c r="D407" s="215">
        <v>329.1</v>
      </c>
      <c r="E407" s="228" t="s">
        <v>1509</v>
      </c>
      <c r="F407" s="488">
        <v>302.39999999999998</v>
      </c>
    </row>
    <row r="408" spans="1:6">
      <c r="A408" s="32" t="s">
        <v>46</v>
      </c>
      <c r="B408" s="217">
        <v>626</v>
      </c>
      <c r="C408" s="217">
        <v>595.6</v>
      </c>
      <c r="D408" s="215">
        <v>571.20000000000005</v>
      </c>
      <c r="E408" s="228" t="s">
        <v>1510</v>
      </c>
      <c r="F408" s="488">
        <v>520.29999999999995</v>
      </c>
    </row>
    <row r="409" spans="1:6">
      <c r="A409" s="32" t="s">
        <v>1260</v>
      </c>
      <c r="B409" s="217">
        <v>2</v>
      </c>
      <c r="C409" s="217">
        <v>1.6</v>
      </c>
      <c r="D409" s="215">
        <v>1.6</v>
      </c>
      <c r="E409" s="228" t="s">
        <v>1511</v>
      </c>
      <c r="F409" s="488">
        <v>33.700000000000003</v>
      </c>
    </row>
    <row r="410" spans="1:6">
      <c r="A410" s="32" t="s">
        <v>47</v>
      </c>
      <c r="B410" s="217">
        <v>312.39999999999998</v>
      </c>
      <c r="C410" s="217">
        <v>314.10000000000002</v>
      </c>
      <c r="D410" s="217">
        <v>315</v>
      </c>
      <c r="E410" s="228" t="s">
        <v>1512</v>
      </c>
      <c r="F410" s="488">
        <v>328</v>
      </c>
    </row>
    <row r="411" spans="1:6">
      <c r="A411" s="32" t="s">
        <v>1193</v>
      </c>
      <c r="B411" s="217">
        <v>1.3</v>
      </c>
      <c r="C411" s="217">
        <v>1.3</v>
      </c>
      <c r="D411" s="215">
        <v>1.3</v>
      </c>
      <c r="E411" s="228" t="s">
        <v>1513</v>
      </c>
      <c r="F411" s="488">
        <v>1.3</v>
      </c>
    </row>
    <row r="412" spans="1:6">
      <c r="A412" s="32" t="s">
        <v>48</v>
      </c>
      <c r="B412" s="217">
        <v>358</v>
      </c>
      <c r="C412" s="217">
        <v>359</v>
      </c>
      <c r="D412" s="217">
        <v>363</v>
      </c>
      <c r="E412" s="228" t="s">
        <v>1514</v>
      </c>
      <c r="F412" s="488">
        <v>364</v>
      </c>
    </row>
    <row r="413" spans="1:6">
      <c r="A413" s="32" t="s">
        <v>1319</v>
      </c>
      <c r="B413" s="217">
        <v>19.5</v>
      </c>
      <c r="C413" s="217">
        <v>19.5</v>
      </c>
      <c r="D413" s="215">
        <v>19.5</v>
      </c>
      <c r="E413" s="228" t="s">
        <v>1515</v>
      </c>
      <c r="F413" s="488">
        <v>17.399999999999999</v>
      </c>
    </row>
    <row r="414" spans="1:6">
      <c r="A414" s="1119" t="s">
        <v>84</v>
      </c>
      <c r="B414" s="1120">
        <v>205.4</v>
      </c>
      <c r="C414" s="1120">
        <v>207.9</v>
      </c>
      <c r="D414" s="1120">
        <v>210</v>
      </c>
      <c r="E414" s="1593" t="s">
        <v>1516</v>
      </c>
      <c r="F414" s="488">
        <v>228.4</v>
      </c>
    </row>
    <row r="415" spans="1:6">
      <c r="A415" s="191"/>
      <c r="B415" s="216"/>
      <c r="C415" s="216"/>
      <c r="D415" s="216"/>
      <c r="E415" s="228"/>
    </row>
    <row r="416" spans="1:6" ht="15.75">
      <c r="A416" s="1878" t="s">
        <v>1061</v>
      </c>
      <c r="B416" s="1878"/>
      <c r="C416" s="1878"/>
      <c r="D416" s="1878"/>
      <c r="E416" s="1878"/>
    </row>
    <row r="417" spans="1:6">
      <c r="A417" s="1858" t="s">
        <v>1062</v>
      </c>
      <c r="B417" s="1858"/>
      <c r="C417" s="1858"/>
      <c r="D417" s="1106"/>
      <c r="E417" s="991"/>
      <c r="F417" s="369"/>
    </row>
    <row r="418" spans="1:6">
      <c r="A418" s="1118"/>
      <c r="B418" s="1591">
        <v>2020</v>
      </c>
      <c r="C418" s="1591">
        <v>2021</v>
      </c>
      <c r="D418" s="1591">
        <v>2022</v>
      </c>
      <c r="E418" s="1591">
        <v>2023</v>
      </c>
      <c r="F418" s="1104">
        <v>2024</v>
      </c>
    </row>
    <row r="419" spans="1:6" ht="13.5">
      <c r="A419" s="191"/>
      <c r="B419" s="188"/>
      <c r="C419" s="188"/>
      <c r="D419" s="188"/>
      <c r="E419" s="188"/>
    </row>
    <row r="420" spans="1:6" ht="13.5">
      <c r="A420" s="187" t="s">
        <v>1025</v>
      </c>
      <c r="B420" s="188"/>
      <c r="C420" s="188"/>
      <c r="D420" s="188"/>
      <c r="E420" s="188"/>
    </row>
    <row r="421" spans="1:6">
      <c r="A421" s="185" t="s">
        <v>1063</v>
      </c>
      <c r="B421" s="130">
        <v>34.4</v>
      </c>
      <c r="C421" s="130">
        <v>33.9</v>
      </c>
      <c r="D421" s="215">
        <v>35.6</v>
      </c>
      <c r="E421" s="488">
        <v>35.799999999999997</v>
      </c>
      <c r="F421" s="488">
        <v>38.5</v>
      </c>
    </row>
    <row r="422" spans="1:6">
      <c r="A422" s="185" t="s">
        <v>1027</v>
      </c>
      <c r="B422" s="228">
        <v>32.299999999999997</v>
      </c>
      <c r="C422" s="228">
        <v>35.1</v>
      </c>
      <c r="D422" s="215">
        <v>35.5</v>
      </c>
      <c r="E422" s="488">
        <v>36</v>
      </c>
      <c r="F422" s="488">
        <v>35.9</v>
      </c>
    </row>
    <row r="423" spans="1:6">
      <c r="A423" s="185" t="s">
        <v>1034</v>
      </c>
      <c r="B423" s="130">
        <v>25.9</v>
      </c>
      <c r="C423" s="130">
        <v>26.1</v>
      </c>
      <c r="D423" s="217">
        <v>27</v>
      </c>
      <c r="E423" s="488">
        <v>28.1</v>
      </c>
      <c r="F423" s="488">
        <v>33.299999999999997</v>
      </c>
    </row>
    <row r="424" spans="1:6">
      <c r="A424" s="185" t="s">
        <v>1037</v>
      </c>
      <c r="B424" s="130">
        <v>13.1</v>
      </c>
      <c r="C424" s="130">
        <v>13.3</v>
      </c>
      <c r="D424" s="215">
        <v>13.4</v>
      </c>
      <c r="E424" s="488">
        <v>14.1</v>
      </c>
      <c r="F424" s="488">
        <v>17.899999999999999</v>
      </c>
    </row>
    <row r="425" spans="1:6">
      <c r="A425" s="185" t="s">
        <v>80</v>
      </c>
      <c r="B425" s="130">
        <v>156.30000000000001</v>
      </c>
      <c r="C425" s="130">
        <v>158</v>
      </c>
      <c r="D425" s="215">
        <v>159.30000000000001</v>
      </c>
      <c r="E425" s="488">
        <v>160.9</v>
      </c>
      <c r="F425" s="488">
        <v>166.8</v>
      </c>
    </row>
    <row r="426" spans="1:6">
      <c r="A426" s="185" t="s">
        <v>1038</v>
      </c>
      <c r="B426" s="130">
        <v>174.2</v>
      </c>
      <c r="C426" s="130">
        <v>178.8</v>
      </c>
      <c r="D426" s="215">
        <v>179.9</v>
      </c>
      <c r="E426" s="488">
        <v>185.5</v>
      </c>
      <c r="F426" s="488">
        <v>189.6</v>
      </c>
    </row>
    <row r="427" spans="1:6">
      <c r="A427" s="185" t="s">
        <v>1044</v>
      </c>
      <c r="B427" s="130">
        <v>184.2</v>
      </c>
      <c r="C427" s="130">
        <v>186.6</v>
      </c>
      <c r="D427" s="215">
        <v>188.8</v>
      </c>
      <c r="E427" s="488">
        <v>191.2</v>
      </c>
      <c r="F427" s="488">
        <v>195.7</v>
      </c>
    </row>
    <row r="428" spans="1:6">
      <c r="A428" s="185" t="s">
        <v>1048</v>
      </c>
      <c r="B428" s="130">
        <v>60.9</v>
      </c>
      <c r="C428" s="130">
        <v>61.7</v>
      </c>
      <c r="D428" s="215">
        <v>62.8</v>
      </c>
      <c r="E428" s="488">
        <v>64.900000000000006</v>
      </c>
      <c r="F428" s="488">
        <v>76.5</v>
      </c>
    </row>
    <row r="429" spans="1:6">
      <c r="A429" s="185" t="s">
        <v>1049</v>
      </c>
      <c r="B429" s="130">
        <v>50.3</v>
      </c>
      <c r="C429" s="130">
        <v>51.4</v>
      </c>
      <c r="D429" s="215">
        <v>51.9</v>
      </c>
      <c r="E429" s="488">
        <v>11.4</v>
      </c>
      <c r="F429" s="488">
        <v>19.8</v>
      </c>
    </row>
    <row r="430" spans="1:6" ht="13.5">
      <c r="A430" s="185"/>
      <c r="B430" s="130"/>
      <c r="C430" s="130"/>
      <c r="D430" s="130"/>
      <c r="E430" s="188"/>
      <c r="F430" s="188"/>
    </row>
    <row r="431" spans="1:6">
      <c r="A431" s="187" t="s">
        <v>1002</v>
      </c>
      <c r="B431" s="130"/>
      <c r="C431" s="130"/>
      <c r="D431" s="130"/>
      <c r="E431" s="7"/>
    </row>
    <row r="432" spans="1:6">
      <c r="A432" s="185" t="s">
        <v>1063</v>
      </c>
      <c r="B432" s="130">
        <v>21.1</v>
      </c>
      <c r="C432" s="130">
        <v>25.3</v>
      </c>
      <c r="D432" s="215">
        <v>26.4</v>
      </c>
      <c r="E432" s="7">
        <v>26.3</v>
      </c>
      <c r="F432" s="7">
        <v>28.6</v>
      </c>
    </row>
    <row r="433" spans="1:6">
      <c r="A433" s="185" t="s">
        <v>1027</v>
      </c>
      <c r="B433" s="130">
        <v>16.7</v>
      </c>
      <c r="C433" s="130">
        <v>30.3</v>
      </c>
      <c r="D433" s="215">
        <v>26.6</v>
      </c>
      <c r="E433" s="7">
        <v>38.5</v>
      </c>
      <c r="F433" s="7">
        <v>34.299999999999997</v>
      </c>
    </row>
    <row r="434" spans="1:6">
      <c r="A434" s="185" t="s">
        <v>1034</v>
      </c>
      <c r="B434" s="228" t="s">
        <v>60</v>
      </c>
      <c r="C434" s="228">
        <v>25.1</v>
      </c>
      <c r="D434" s="217">
        <v>26</v>
      </c>
      <c r="E434" s="228" t="s">
        <v>60</v>
      </c>
    </row>
    <row r="435" spans="1:6">
      <c r="A435" s="185" t="s">
        <v>1037</v>
      </c>
      <c r="B435" s="228">
        <v>13.3</v>
      </c>
      <c r="C435" s="228">
        <v>17.7</v>
      </c>
      <c r="D435" s="217">
        <v>16</v>
      </c>
      <c r="E435" s="186">
        <v>20</v>
      </c>
      <c r="F435" s="7">
        <v>25</v>
      </c>
    </row>
    <row r="436" spans="1:6">
      <c r="A436" s="185" t="s">
        <v>80</v>
      </c>
      <c r="B436" s="130">
        <v>178.4</v>
      </c>
      <c r="C436" s="130">
        <v>180.8</v>
      </c>
      <c r="D436" s="215">
        <v>180.4</v>
      </c>
      <c r="E436" s="7">
        <v>179.3</v>
      </c>
      <c r="F436" s="7">
        <v>184.4</v>
      </c>
    </row>
    <row r="437" spans="1:6">
      <c r="A437" s="185" t="s">
        <v>1038</v>
      </c>
      <c r="B437" s="130">
        <v>198</v>
      </c>
      <c r="C437" s="130">
        <v>181.6</v>
      </c>
      <c r="D437" s="215">
        <v>100.5</v>
      </c>
      <c r="E437" s="7">
        <v>84.4</v>
      </c>
      <c r="F437" s="7">
        <v>204</v>
      </c>
    </row>
    <row r="438" spans="1:6">
      <c r="A438" s="185" t="s">
        <v>1044</v>
      </c>
      <c r="B438" s="228">
        <v>210</v>
      </c>
      <c r="C438" s="228" t="s">
        <v>60</v>
      </c>
      <c r="D438" s="228" t="s">
        <v>60</v>
      </c>
      <c r="E438" s="228">
        <v>180</v>
      </c>
    </row>
    <row r="439" spans="1:6">
      <c r="A439" s="185" t="s">
        <v>1048</v>
      </c>
      <c r="B439" s="130">
        <v>60</v>
      </c>
      <c r="C439" s="130">
        <v>57.6</v>
      </c>
      <c r="D439" s="215">
        <v>50.1</v>
      </c>
      <c r="E439" s="7">
        <v>39.4</v>
      </c>
      <c r="F439" s="7">
        <v>49.5</v>
      </c>
    </row>
    <row r="440" spans="1:6">
      <c r="A440" s="185" t="s">
        <v>1049</v>
      </c>
      <c r="B440" s="228" t="s">
        <v>1035</v>
      </c>
      <c r="C440" s="228" t="s">
        <v>1035</v>
      </c>
      <c r="D440" s="228" t="s">
        <v>1035</v>
      </c>
      <c r="E440" s="228" t="s">
        <v>1035</v>
      </c>
    </row>
    <row r="441" spans="1:6">
      <c r="A441" s="185"/>
      <c r="B441" s="228"/>
      <c r="C441" s="228"/>
      <c r="D441" s="228"/>
      <c r="E441" s="7"/>
    </row>
    <row r="442" spans="1:6">
      <c r="A442" s="187" t="s">
        <v>1003</v>
      </c>
      <c r="B442" s="228"/>
      <c r="C442" s="228"/>
      <c r="D442" s="228"/>
      <c r="E442" s="7"/>
    </row>
    <row r="443" spans="1:6">
      <c r="A443" s="185" t="s">
        <v>1063</v>
      </c>
      <c r="B443" s="130">
        <v>26.2</v>
      </c>
      <c r="C443" s="130">
        <v>25.6</v>
      </c>
      <c r="D443" s="215">
        <v>29.2</v>
      </c>
      <c r="E443" s="7">
        <v>29.1</v>
      </c>
      <c r="F443" s="7">
        <v>32</v>
      </c>
    </row>
    <row r="444" spans="1:6">
      <c r="A444" s="185" t="s">
        <v>1027</v>
      </c>
      <c r="B444" s="130">
        <v>33.9</v>
      </c>
      <c r="C444" s="130">
        <v>36</v>
      </c>
      <c r="D444" s="215">
        <v>35.299999999999997</v>
      </c>
      <c r="E444" s="7">
        <v>35.799999999999997</v>
      </c>
      <c r="F444" s="7">
        <v>34</v>
      </c>
    </row>
    <row r="445" spans="1:6">
      <c r="A445" s="185" t="s">
        <v>1034</v>
      </c>
      <c r="B445" s="228" t="s">
        <v>60</v>
      </c>
      <c r="C445" s="228" t="s">
        <v>60</v>
      </c>
      <c r="D445" s="228" t="s">
        <v>60</v>
      </c>
      <c r="E445" s="228" t="s">
        <v>60</v>
      </c>
    </row>
    <row r="446" spans="1:6">
      <c r="A446" s="185" t="s">
        <v>1037</v>
      </c>
      <c r="B446" s="228">
        <v>12.7</v>
      </c>
      <c r="C446" s="228">
        <v>12.8</v>
      </c>
      <c r="D446" s="215">
        <v>12.1</v>
      </c>
      <c r="E446" s="7">
        <v>14.1</v>
      </c>
      <c r="F446" s="7">
        <v>17.899999999999999</v>
      </c>
    </row>
    <row r="447" spans="1:6">
      <c r="A447" s="185" t="s">
        <v>80</v>
      </c>
      <c r="B447" s="130">
        <v>153.80000000000001</v>
      </c>
      <c r="C447" s="130">
        <v>158.5</v>
      </c>
      <c r="D447" s="217">
        <v>150</v>
      </c>
      <c r="E447" s="186">
        <v>140</v>
      </c>
      <c r="F447" s="7">
        <v>126</v>
      </c>
    </row>
    <row r="448" spans="1:6">
      <c r="A448" s="185" t="s">
        <v>1038</v>
      </c>
      <c r="B448" s="130">
        <v>158.69999999999999</v>
      </c>
      <c r="C448" s="130">
        <v>192.5</v>
      </c>
      <c r="D448" s="215">
        <v>160.6</v>
      </c>
      <c r="E448" s="7">
        <v>166</v>
      </c>
      <c r="F448" s="7">
        <v>189.4</v>
      </c>
    </row>
    <row r="449" spans="1:6">
      <c r="A449" s="185" t="s">
        <v>1044</v>
      </c>
      <c r="B449" s="130">
        <v>242.7</v>
      </c>
      <c r="C449" s="130">
        <v>111.4</v>
      </c>
      <c r="D449" s="215">
        <v>134.30000000000001</v>
      </c>
      <c r="E449" s="7">
        <v>150.69999999999999</v>
      </c>
      <c r="F449" s="7">
        <v>185</v>
      </c>
    </row>
    <row r="450" spans="1:6">
      <c r="A450" s="185" t="s">
        <v>1048</v>
      </c>
      <c r="B450" s="130">
        <v>19.399999999999999</v>
      </c>
      <c r="C450" s="130">
        <v>60.4</v>
      </c>
      <c r="D450" s="217">
        <v>40</v>
      </c>
      <c r="E450" s="7">
        <v>6.2</v>
      </c>
      <c r="F450" s="7">
        <v>41</v>
      </c>
    </row>
    <row r="451" spans="1:6">
      <c r="A451" s="185" t="s">
        <v>1049</v>
      </c>
      <c r="B451" s="228" t="s">
        <v>60</v>
      </c>
      <c r="C451" s="228" t="s">
        <v>60</v>
      </c>
      <c r="D451" s="228" t="s">
        <v>60</v>
      </c>
      <c r="E451" s="228" t="s">
        <v>60</v>
      </c>
      <c r="F451" s="228" t="s">
        <v>60</v>
      </c>
    </row>
    <row r="452" spans="1:6">
      <c r="A452" s="185"/>
      <c r="B452" s="130"/>
      <c r="C452" s="130"/>
      <c r="D452" s="130"/>
      <c r="E452" s="7"/>
    </row>
    <row r="453" spans="1:6">
      <c r="A453" s="187" t="s">
        <v>1004</v>
      </c>
      <c r="B453" s="130"/>
      <c r="C453" s="130"/>
      <c r="D453" s="130"/>
      <c r="E453" s="7"/>
    </row>
    <row r="454" spans="1:6">
      <c r="A454" s="185" t="s">
        <v>1063</v>
      </c>
      <c r="B454" s="130">
        <v>33.9</v>
      </c>
      <c r="C454" s="130">
        <v>33.299999999999997</v>
      </c>
      <c r="D454" s="215">
        <v>35.299999999999997</v>
      </c>
      <c r="E454" s="7">
        <v>34.5</v>
      </c>
      <c r="F454" s="7">
        <v>38.1</v>
      </c>
    </row>
    <row r="455" spans="1:6">
      <c r="A455" s="185" t="s">
        <v>1027</v>
      </c>
      <c r="B455" s="130">
        <v>32.5</v>
      </c>
      <c r="C455" s="130">
        <v>35.1</v>
      </c>
      <c r="D455" s="215">
        <v>35.6</v>
      </c>
      <c r="E455" s="186">
        <v>36</v>
      </c>
      <c r="F455" s="7">
        <v>36</v>
      </c>
    </row>
    <row r="456" spans="1:6">
      <c r="A456" s="185" t="s">
        <v>1034</v>
      </c>
      <c r="B456" s="228">
        <v>25.9</v>
      </c>
      <c r="C456" s="228">
        <v>26.1</v>
      </c>
      <c r="D456" s="217">
        <v>27</v>
      </c>
      <c r="E456" s="7">
        <v>28.1</v>
      </c>
      <c r="F456" s="7">
        <v>33.299999999999997</v>
      </c>
    </row>
    <row r="457" spans="1:6">
      <c r="A457" s="185" t="s">
        <v>1037</v>
      </c>
      <c r="B457" s="228">
        <v>13</v>
      </c>
      <c r="C457" s="228">
        <v>13.1</v>
      </c>
      <c r="D457" s="215">
        <v>13.4</v>
      </c>
      <c r="E457" s="7">
        <v>14.1</v>
      </c>
      <c r="F457" s="7">
        <v>17.8</v>
      </c>
    </row>
    <row r="458" spans="1:6">
      <c r="A458" s="185" t="s">
        <v>80</v>
      </c>
      <c r="B458" s="130">
        <v>157.1</v>
      </c>
      <c r="C458" s="130">
        <v>158.5</v>
      </c>
      <c r="D458" s="215">
        <v>160.5</v>
      </c>
      <c r="E458" s="7">
        <v>161.30000000000001</v>
      </c>
      <c r="F458" s="7">
        <v>166.5</v>
      </c>
    </row>
    <row r="459" spans="1:6">
      <c r="A459" s="185" t="s">
        <v>1038</v>
      </c>
      <c r="B459" s="130">
        <v>176.5</v>
      </c>
      <c r="C459" s="130">
        <v>180</v>
      </c>
      <c r="D459" s="215">
        <v>183.9</v>
      </c>
      <c r="E459" s="7">
        <v>190.6</v>
      </c>
      <c r="F459" s="7">
        <v>190</v>
      </c>
    </row>
    <row r="460" spans="1:6">
      <c r="A460" s="185" t="s">
        <v>1044</v>
      </c>
      <c r="B460" s="130">
        <v>184</v>
      </c>
      <c r="C460" s="130">
        <v>186.8</v>
      </c>
      <c r="D460" s="215">
        <v>188.9</v>
      </c>
      <c r="E460" s="7">
        <v>191.4</v>
      </c>
      <c r="F460" s="7">
        <v>195.7</v>
      </c>
    </row>
    <row r="461" spans="1:6">
      <c r="A461" s="1122" t="s">
        <v>1048</v>
      </c>
      <c r="B461" s="1123">
        <v>61.8</v>
      </c>
      <c r="C461" s="1123">
        <v>57.2</v>
      </c>
      <c r="D461" s="1121">
        <v>54.9</v>
      </c>
      <c r="E461" s="991">
        <v>57.5</v>
      </c>
      <c r="F461" s="7">
        <v>76.3</v>
      </c>
    </row>
    <row r="462" spans="1:6">
      <c r="A462" s="185"/>
      <c r="B462" s="130"/>
      <c r="C462" s="130"/>
      <c r="D462" s="130"/>
      <c r="E462" s="7"/>
    </row>
    <row r="463" spans="1:6">
      <c r="A463" s="185"/>
      <c r="B463" s="130"/>
      <c r="C463" s="130"/>
      <c r="D463" s="130"/>
      <c r="E463" s="7"/>
    </row>
    <row r="464" spans="1:6">
      <c r="A464" s="185"/>
      <c r="B464" s="130"/>
      <c r="C464" s="130"/>
      <c r="D464" s="130"/>
      <c r="E464" s="7"/>
    </row>
    <row r="465" spans="1:8">
      <c r="A465" s="185"/>
      <c r="B465" s="130"/>
      <c r="C465" s="130"/>
      <c r="D465" s="130"/>
      <c r="E465" s="228"/>
    </row>
    <row r="466" spans="1:8">
      <c r="A466" s="185"/>
      <c r="B466" s="130"/>
      <c r="C466" s="130"/>
      <c r="D466" s="130"/>
      <c r="E466" s="7"/>
    </row>
    <row r="467" spans="1:8">
      <c r="A467" s="1874" t="s">
        <v>85</v>
      </c>
      <c r="B467" s="1874"/>
      <c r="C467" s="1874"/>
      <c r="D467" s="1874"/>
      <c r="E467" s="1874"/>
    </row>
    <row r="468" spans="1:8">
      <c r="A468" s="1118"/>
      <c r="B468" s="1591">
        <v>2020</v>
      </c>
      <c r="C468" s="1591">
        <v>2021</v>
      </c>
      <c r="D468" s="1591">
        <v>2022</v>
      </c>
      <c r="E468" s="1592">
        <v>2023</v>
      </c>
      <c r="F468" s="1591">
        <v>2024</v>
      </c>
    </row>
    <row r="469" spans="1:8">
      <c r="A469" s="187" t="s">
        <v>1040</v>
      </c>
      <c r="B469" s="130"/>
      <c r="C469" s="130"/>
      <c r="D469" s="215"/>
      <c r="E469" s="228"/>
    </row>
    <row r="470" spans="1:8">
      <c r="A470" s="185" t="s">
        <v>1063</v>
      </c>
      <c r="B470" s="130">
        <v>60</v>
      </c>
      <c r="C470" s="130">
        <v>61.6</v>
      </c>
      <c r="D470" s="215">
        <v>65.400000000000006</v>
      </c>
      <c r="E470" s="7">
        <v>68.400000000000006</v>
      </c>
      <c r="F470" s="7">
        <v>71.900000000000006</v>
      </c>
    </row>
    <row r="471" spans="1:8">
      <c r="A471" s="185" t="s">
        <v>1034</v>
      </c>
      <c r="B471" s="228" t="s">
        <v>60</v>
      </c>
      <c r="C471" s="228" t="s">
        <v>60</v>
      </c>
      <c r="D471" s="228" t="s">
        <v>60</v>
      </c>
      <c r="E471" s="228" t="s">
        <v>60</v>
      </c>
    </row>
    <row r="472" spans="1:8">
      <c r="A472" s="185" t="s">
        <v>1037</v>
      </c>
      <c r="B472" s="228">
        <v>14.9</v>
      </c>
      <c r="C472" s="228">
        <v>15.3</v>
      </c>
      <c r="D472" s="215">
        <v>9.9</v>
      </c>
      <c r="E472" s="7">
        <v>9.9</v>
      </c>
    </row>
    <row r="473" spans="1:8">
      <c r="A473" s="185" t="s">
        <v>80</v>
      </c>
      <c r="B473" s="130">
        <v>154.6</v>
      </c>
      <c r="C473" s="130">
        <v>156.9</v>
      </c>
      <c r="D473" s="215">
        <v>157.5</v>
      </c>
      <c r="E473" s="7">
        <v>160.1</v>
      </c>
      <c r="F473" s="7">
        <v>167</v>
      </c>
    </row>
    <row r="474" spans="1:8">
      <c r="A474" s="185" t="s">
        <v>1038</v>
      </c>
      <c r="B474" s="130">
        <v>170.5</v>
      </c>
      <c r="C474" s="130">
        <v>176.7</v>
      </c>
      <c r="D474" s="215">
        <v>174.9</v>
      </c>
      <c r="E474" s="7">
        <v>179.4</v>
      </c>
      <c r="F474" s="7">
        <v>189.1</v>
      </c>
    </row>
    <row r="475" spans="1:8">
      <c r="A475" s="185" t="s">
        <v>1044</v>
      </c>
      <c r="B475" s="130">
        <v>147</v>
      </c>
      <c r="C475" s="130">
        <v>163.1</v>
      </c>
      <c r="D475" s="228" t="s">
        <v>60</v>
      </c>
      <c r="E475" s="228" t="s">
        <v>60</v>
      </c>
      <c r="F475" s="228" t="s">
        <v>60</v>
      </c>
    </row>
    <row r="476" spans="1:8">
      <c r="A476" s="185" t="s">
        <v>1048</v>
      </c>
      <c r="B476" s="130">
        <v>60.9</v>
      </c>
      <c r="C476" s="130">
        <v>62.9</v>
      </c>
      <c r="D476" s="215">
        <v>65.2</v>
      </c>
      <c r="E476" s="7">
        <v>67.3</v>
      </c>
      <c r="F476" s="7">
        <v>76.7</v>
      </c>
    </row>
    <row r="477" spans="1:8">
      <c r="A477" s="1122" t="s">
        <v>1049</v>
      </c>
      <c r="B477" s="1123">
        <v>50.3</v>
      </c>
      <c r="C477" s="1123">
        <v>51.4</v>
      </c>
      <c r="D477" s="1121">
        <v>51.9</v>
      </c>
      <c r="E477" s="991">
        <v>11.4</v>
      </c>
      <c r="F477" s="991">
        <v>20</v>
      </c>
      <c r="H477" s="491"/>
    </row>
    <row r="478" spans="1:8" ht="27.75" customHeight="1">
      <c r="A478" s="1884" t="s">
        <v>1064</v>
      </c>
      <c r="B478" s="1884"/>
      <c r="C478" s="1884"/>
      <c r="D478" s="1884"/>
      <c r="E478" s="1884"/>
    </row>
    <row r="479" spans="1:8" ht="11.25" hidden="1" customHeight="1">
      <c r="A479" s="1884"/>
      <c r="B479" s="1884"/>
      <c r="C479" s="1884"/>
      <c r="D479" s="1884"/>
      <c r="E479" s="1884"/>
    </row>
    <row r="480" spans="1:8" ht="14.25" customHeight="1">
      <c r="A480" s="1858" t="s">
        <v>1065</v>
      </c>
      <c r="B480" s="1858"/>
      <c r="C480" s="1858"/>
      <c r="D480" s="1106"/>
      <c r="E480" s="991"/>
      <c r="F480" s="369"/>
    </row>
    <row r="481" spans="1:6">
      <c r="A481" s="1124"/>
      <c r="B481" s="1594">
        <v>2020</v>
      </c>
      <c r="C481" s="1594">
        <v>2021</v>
      </c>
      <c r="D481" s="1594">
        <v>2022</v>
      </c>
      <c r="E481" s="1594">
        <v>2023</v>
      </c>
      <c r="F481" s="1654">
        <v>2024</v>
      </c>
    </row>
    <row r="482" spans="1:6">
      <c r="A482" s="192" t="s">
        <v>1047</v>
      </c>
      <c r="B482" s="184"/>
      <c r="C482" s="184"/>
      <c r="D482" s="184"/>
      <c r="E482" s="7"/>
    </row>
    <row r="483" spans="1:6">
      <c r="A483" s="492" t="s">
        <v>81</v>
      </c>
      <c r="B483" s="225">
        <v>34.4</v>
      </c>
      <c r="C483" s="225">
        <v>33.9</v>
      </c>
      <c r="D483" s="216">
        <v>35.6</v>
      </c>
      <c r="E483" s="846">
        <v>35.799999999999997</v>
      </c>
      <c r="F483" s="846">
        <v>38.5</v>
      </c>
    </row>
    <row r="484" spans="1:6">
      <c r="A484" s="193" t="s">
        <v>82</v>
      </c>
      <c r="B484" s="221">
        <v>24.1</v>
      </c>
      <c r="C484" s="221">
        <v>25.3</v>
      </c>
      <c r="D484" s="215">
        <v>23.1</v>
      </c>
      <c r="E484" s="7">
        <v>22.6</v>
      </c>
      <c r="F484" s="7">
        <v>24.4</v>
      </c>
    </row>
    <row r="485" spans="1:6">
      <c r="A485" s="193" t="s">
        <v>53</v>
      </c>
      <c r="B485" s="221">
        <v>40.4</v>
      </c>
      <c r="C485" s="221">
        <v>43.2</v>
      </c>
      <c r="D485" s="215">
        <v>43.3</v>
      </c>
      <c r="E485" s="7">
        <v>43.8</v>
      </c>
      <c r="F485" s="7">
        <v>45.6</v>
      </c>
    </row>
    <row r="486" spans="1:6">
      <c r="A486" s="193" t="s">
        <v>83</v>
      </c>
      <c r="B486" s="221">
        <v>26.6</v>
      </c>
      <c r="C486" s="221">
        <v>25.2</v>
      </c>
      <c r="D486" s="215">
        <v>30.1</v>
      </c>
      <c r="E486" s="7">
        <v>26.7</v>
      </c>
      <c r="F486" s="7">
        <v>31.2</v>
      </c>
    </row>
    <row r="487" spans="1:6">
      <c r="A487" s="193" t="s">
        <v>46</v>
      </c>
      <c r="B487" s="226">
        <v>41.4</v>
      </c>
      <c r="C487" s="226">
        <v>40.4</v>
      </c>
      <c r="D487" s="215">
        <v>41.1</v>
      </c>
      <c r="E487" s="7">
        <v>42.7</v>
      </c>
      <c r="F487" s="7">
        <v>44</v>
      </c>
    </row>
    <row r="488" spans="1:6">
      <c r="A488" s="193" t="s">
        <v>47</v>
      </c>
      <c r="B488" s="221">
        <v>32.9</v>
      </c>
      <c r="C488" s="221">
        <v>31.8</v>
      </c>
      <c r="D488" s="215">
        <v>33.9</v>
      </c>
      <c r="E488" s="7">
        <v>33.1</v>
      </c>
      <c r="F488" s="7">
        <v>37.5</v>
      </c>
    </row>
    <row r="489" spans="1:6">
      <c r="A489" s="193" t="s">
        <v>48</v>
      </c>
      <c r="B489" s="221">
        <v>30.4</v>
      </c>
      <c r="C489" s="221">
        <v>29.5</v>
      </c>
      <c r="D489" s="215">
        <v>32.5</v>
      </c>
      <c r="E489" s="7">
        <v>32.9</v>
      </c>
      <c r="F489" s="7">
        <v>36.4</v>
      </c>
    </row>
    <row r="490" spans="1:6">
      <c r="A490" s="193" t="s">
        <v>84</v>
      </c>
      <c r="B490" s="221">
        <v>17.399999999999999</v>
      </c>
      <c r="C490" s="221">
        <v>17.5</v>
      </c>
      <c r="D490" s="215">
        <v>17.600000000000001</v>
      </c>
      <c r="E490" s="186">
        <v>18</v>
      </c>
      <c r="F490" s="7">
        <v>19.899999999999999</v>
      </c>
    </row>
    <row r="491" spans="1:6">
      <c r="A491" s="492" t="s">
        <v>1043</v>
      </c>
      <c r="B491" s="221"/>
      <c r="C491" s="221"/>
      <c r="D491" s="215"/>
      <c r="E491" s="7"/>
    </row>
    <row r="492" spans="1:6">
      <c r="A492" s="492" t="s">
        <v>81</v>
      </c>
      <c r="B492" s="225">
        <v>32.299999999999997</v>
      </c>
      <c r="C492" s="225">
        <v>35.1</v>
      </c>
      <c r="D492" s="215">
        <v>35.5</v>
      </c>
      <c r="E492" s="846">
        <v>36</v>
      </c>
      <c r="F492" s="846">
        <v>35.9</v>
      </c>
    </row>
    <row r="493" spans="1:6">
      <c r="A493" s="193" t="s">
        <v>82</v>
      </c>
      <c r="B493" s="217" t="s">
        <v>1035</v>
      </c>
      <c r="C493" s="217" t="s">
        <v>1035</v>
      </c>
      <c r="D493" s="217" t="s">
        <v>1035</v>
      </c>
      <c r="E493" s="217" t="s">
        <v>1035</v>
      </c>
      <c r="F493" s="217" t="s">
        <v>1035</v>
      </c>
    </row>
    <row r="494" spans="1:6">
      <c r="A494" s="193" t="s">
        <v>53</v>
      </c>
      <c r="B494" s="221">
        <v>33.299999999999997</v>
      </c>
      <c r="C494" s="221">
        <v>34.6</v>
      </c>
      <c r="D494" s="215">
        <v>35.200000000000003</v>
      </c>
      <c r="E494" s="7">
        <v>36.5</v>
      </c>
      <c r="F494" s="7">
        <v>36.799999999999997</v>
      </c>
    </row>
    <row r="495" spans="1:6">
      <c r="A495" s="193" t="s">
        <v>46</v>
      </c>
      <c r="B495" s="221">
        <v>31.8</v>
      </c>
      <c r="C495" s="221">
        <v>35.4</v>
      </c>
      <c r="D495" s="215">
        <v>35.6</v>
      </c>
      <c r="E495" s="7">
        <v>35.6</v>
      </c>
      <c r="F495" s="7">
        <v>35.4</v>
      </c>
    </row>
    <row r="496" spans="1:6">
      <c r="A496" s="492" t="s">
        <v>1034</v>
      </c>
      <c r="B496" s="221"/>
      <c r="C496" s="221"/>
      <c r="D496" s="215"/>
      <c r="E496" s="7"/>
    </row>
    <row r="497" spans="1:6">
      <c r="A497" s="492" t="s">
        <v>81</v>
      </c>
      <c r="B497" s="225">
        <v>25.9</v>
      </c>
      <c r="C497" s="225">
        <v>26.1</v>
      </c>
      <c r="D497" s="217">
        <v>27</v>
      </c>
      <c r="E497" s="846">
        <v>28.1</v>
      </c>
      <c r="F497" s="846">
        <v>33.299999999999997</v>
      </c>
    </row>
    <row r="498" spans="1:6">
      <c r="A498" s="193" t="s">
        <v>82</v>
      </c>
      <c r="B498" s="217" t="s">
        <v>1035</v>
      </c>
      <c r="C498" s="217" t="s">
        <v>1035</v>
      </c>
      <c r="D498" s="217" t="s">
        <v>1035</v>
      </c>
      <c r="E498" s="217" t="s">
        <v>1035</v>
      </c>
      <c r="F498" s="217" t="s">
        <v>1035</v>
      </c>
    </row>
    <row r="499" spans="1:6">
      <c r="A499" s="193" t="s">
        <v>53</v>
      </c>
      <c r="B499" s="221">
        <v>27.3</v>
      </c>
      <c r="C499" s="221">
        <v>28.1</v>
      </c>
      <c r="D499" s="215">
        <v>30.1</v>
      </c>
      <c r="E499" s="7">
        <v>30.4</v>
      </c>
      <c r="F499" s="7">
        <v>30.7</v>
      </c>
    </row>
    <row r="500" spans="1:6">
      <c r="A500" s="193" t="s">
        <v>46</v>
      </c>
      <c r="B500" s="221" t="s">
        <v>1035</v>
      </c>
      <c r="C500" s="221" t="s">
        <v>1035</v>
      </c>
      <c r="D500" s="221" t="s">
        <v>1035</v>
      </c>
      <c r="E500" s="221" t="s">
        <v>1035</v>
      </c>
    </row>
    <row r="501" spans="1:6">
      <c r="A501" s="193" t="s">
        <v>47</v>
      </c>
      <c r="B501" s="226">
        <v>25.3</v>
      </c>
      <c r="C501" s="226">
        <v>25.6</v>
      </c>
      <c r="D501" s="215">
        <v>26.5</v>
      </c>
      <c r="E501" s="7">
        <v>27.8</v>
      </c>
      <c r="F501" s="7">
        <v>34</v>
      </c>
    </row>
    <row r="502" spans="1:6">
      <c r="A502" s="193" t="s">
        <v>48</v>
      </c>
      <c r="B502" s="227">
        <v>27.4</v>
      </c>
      <c r="C502" s="227">
        <v>27.4</v>
      </c>
      <c r="D502" s="215">
        <v>29.4</v>
      </c>
      <c r="E502" s="7">
        <v>29.4</v>
      </c>
      <c r="F502" s="7">
        <v>29</v>
      </c>
    </row>
    <row r="503" spans="1:6">
      <c r="A503" s="192" t="s">
        <v>1037</v>
      </c>
      <c r="B503" s="221"/>
      <c r="C503" s="221"/>
      <c r="D503" s="215"/>
      <c r="E503" s="7"/>
    </row>
    <row r="504" spans="1:6">
      <c r="A504" s="492" t="s">
        <v>81</v>
      </c>
      <c r="B504" s="225">
        <v>13.1</v>
      </c>
      <c r="C504" s="225">
        <v>13.3</v>
      </c>
      <c r="D504" s="216">
        <v>13.4</v>
      </c>
      <c r="E504" s="846">
        <v>14.1</v>
      </c>
      <c r="F504" s="846">
        <v>17.899999999999999</v>
      </c>
    </row>
    <row r="505" spans="1:6">
      <c r="A505" s="193" t="s">
        <v>82</v>
      </c>
      <c r="B505" s="221">
        <v>10.199999999999999</v>
      </c>
      <c r="C505" s="221">
        <v>10.3</v>
      </c>
      <c r="D505" s="215">
        <v>10.5</v>
      </c>
      <c r="E505" s="7">
        <v>10.7</v>
      </c>
      <c r="F505" s="7">
        <v>10.7</v>
      </c>
    </row>
    <row r="506" spans="1:6">
      <c r="A506" s="193" t="s">
        <v>53</v>
      </c>
      <c r="B506" s="217" t="s">
        <v>1035</v>
      </c>
      <c r="C506" s="217" t="s">
        <v>1035</v>
      </c>
      <c r="D506" s="217" t="s">
        <v>1035</v>
      </c>
      <c r="E506" s="217" t="s">
        <v>1035</v>
      </c>
      <c r="F506" s="648" t="s">
        <v>60</v>
      </c>
    </row>
    <row r="507" spans="1:6">
      <c r="A507" s="193" t="s">
        <v>83</v>
      </c>
      <c r="B507" s="217" t="s">
        <v>1035</v>
      </c>
      <c r="C507" s="217" t="s">
        <v>1035</v>
      </c>
      <c r="D507" s="217" t="s">
        <v>1035</v>
      </c>
      <c r="E507" s="217" t="s">
        <v>1035</v>
      </c>
      <c r="F507" s="648" t="s">
        <v>60</v>
      </c>
    </row>
    <row r="508" spans="1:6">
      <c r="A508" s="193" t="s">
        <v>46</v>
      </c>
      <c r="B508" s="221">
        <v>18.399999999999999</v>
      </c>
      <c r="C508" s="221">
        <v>18.399999999999999</v>
      </c>
      <c r="D508" s="215">
        <v>19.399999999999999</v>
      </c>
      <c r="E508" s="7">
        <v>20.3</v>
      </c>
      <c r="F508" s="7">
        <v>20.6</v>
      </c>
    </row>
    <row r="509" spans="1:6">
      <c r="A509" s="193" t="s">
        <v>47</v>
      </c>
      <c r="B509" s="221">
        <v>11.5</v>
      </c>
      <c r="C509" s="221">
        <v>11.7</v>
      </c>
      <c r="D509" s="215">
        <v>12.4</v>
      </c>
      <c r="E509" s="7">
        <v>12.6</v>
      </c>
      <c r="F509" s="7">
        <v>17.600000000000001</v>
      </c>
    </row>
    <row r="510" spans="1:6">
      <c r="A510" s="193" t="s">
        <v>48</v>
      </c>
      <c r="B510" s="226">
        <v>10.199999999999999</v>
      </c>
      <c r="C510" s="226">
        <v>10.3</v>
      </c>
      <c r="D510" s="215">
        <v>10.3</v>
      </c>
      <c r="E510" s="7">
        <v>9.6</v>
      </c>
      <c r="F510" s="7">
        <v>10.4</v>
      </c>
    </row>
    <row r="511" spans="1:6">
      <c r="A511" s="192" t="s">
        <v>80</v>
      </c>
      <c r="B511" s="221"/>
      <c r="C511" s="221"/>
      <c r="D511" s="215"/>
      <c r="E511" s="7"/>
    </row>
    <row r="512" spans="1:6">
      <c r="A512" s="492" t="s">
        <v>81</v>
      </c>
      <c r="B512" s="225">
        <v>156.30000000000001</v>
      </c>
      <c r="C512" s="225">
        <v>158</v>
      </c>
      <c r="D512" s="216">
        <v>159.30000000000001</v>
      </c>
      <c r="E512" s="846">
        <v>160.9</v>
      </c>
      <c r="F512" s="846">
        <v>166.8</v>
      </c>
    </row>
    <row r="513" spans="1:6">
      <c r="A513" s="193" t="s">
        <v>82</v>
      </c>
      <c r="B513" s="226">
        <v>167.1</v>
      </c>
      <c r="C513" s="226">
        <v>167.3</v>
      </c>
      <c r="D513" s="215">
        <v>168.1</v>
      </c>
      <c r="E513" s="7">
        <v>168.4</v>
      </c>
      <c r="F513" s="7">
        <v>168.6</v>
      </c>
    </row>
    <row r="514" spans="1:6">
      <c r="A514" s="193" t="s">
        <v>53</v>
      </c>
      <c r="B514" s="221">
        <v>145.80000000000001</v>
      </c>
      <c r="C514" s="221">
        <v>157.19999999999999</v>
      </c>
      <c r="D514" s="215">
        <v>159.30000000000001</v>
      </c>
      <c r="E514" s="7">
        <v>157.4</v>
      </c>
      <c r="F514" s="7">
        <v>159.30000000000001</v>
      </c>
    </row>
    <row r="515" spans="1:6">
      <c r="A515" s="193" t="s">
        <v>83</v>
      </c>
      <c r="B515" s="226">
        <v>125.1</v>
      </c>
      <c r="C515" s="226">
        <v>125</v>
      </c>
      <c r="D515" s="215">
        <v>125.1</v>
      </c>
      <c r="E515" s="7">
        <v>124.9</v>
      </c>
      <c r="F515" s="7">
        <v>127</v>
      </c>
    </row>
    <row r="516" spans="1:6">
      <c r="A516" s="193" t="s">
        <v>46</v>
      </c>
      <c r="B516" s="226">
        <v>136.30000000000001</v>
      </c>
      <c r="C516" s="226">
        <v>136.6</v>
      </c>
      <c r="D516" s="215">
        <v>136.80000000000001</v>
      </c>
      <c r="E516" s="7">
        <v>137.6</v>
      </c>
      <c r="F516" s="7">
        <v>139.30000000000001</v>
      </c>
    </row>
    <row r="517" spans="1:6">
      <c r="A517" s="193" t="s">
        <v>1260</v>
      </c>
      <c r="B517" s="228" t="s">
        <v>60</v>
      </c>
      <c r="C517" s="228" t="s">
        <v>60</v>
      </c>
      <c r="D517" s="228" t="s">
        <v>60</v>
      </c>
      <c r="E517" s="228" t="s">
        <v>60</v>
      </c>
      <c r="F517" s="7">
        <v>151.69999999999999</v>
      </c>
    </row>
    <row r="518" spans="1:6">
      <c r="A518" s="193" t="s">
        <v>47</v>
      </c>
      <c r="B518" s="226">
        <v>171.1</v>
      </c>
      <c r="C518" s="226">
        <v>172.4</v>
      </c>
      <c r="D518" s="215">
        <v>173.7</v>
      </c>
      <c r="E518" s="7">
        <v>175.6</v>
      </c>
      <c r="F518" s="7">
        <v>184</v>
      </c>
    </row>
    <row r="519" spans="1:6">
      <c r="A519" s="193" t="s">
        <v>48</v>
      </c>
      <c r="B519" s="221">
        <v>151.69999999999999</v>
      </c>
      <c r="C519" s="226">
        <v>152.80000000000001</v>
      </c>
      <c r="D519" s="215">
        <v>153</v>
      </c>
      <c r="E519" s="7">
        <v>151.80000000000001</v>
      </c>
      <c r="F519" s="7">
        <v>155.1</v>
      </c>
    </row>
    <row r="520" spans="1:6">
      <c r="A520" s="193" t="s">
        <v>1319</v>
      </c>
      <c r="B520" s="226">
        <v>151.69999999999999</v>
      </c>
      <c r="C520" s="226">
        <v>148.30000000000001</v>
      </c>
      <c r="D520" s="215">
        <v>150</v>
      </c>
      <c r="E520" s="7">
        <v>150</v>
      </c>
      <c r="F520" s="7">
        <v>150</v>
      </c>
    </row>
    <row r="521" spans="1:6">
      <c r="A521" s="193" t="s">
        <v>84</v>
      </c>
      <c r="B521" s="226">
        <v>165.6</v>
      </c>
      <c r="C521" s="221">
        <v>166.6</v>
      </c>
      <c r="D521" s="215">
        <v>168.8</v>
      </c>
      <c r="E521" s="7">
        <v>178</v>
      </c>
      <c r="F521" s="7">
        <v>195.1</v>
      </c>
    </row>
    <row r="522" spans="1:6">
      <c r="A522" s="192" t="s">
        <v>1038</v>
      </c>
      <c r="B522" s="221"/>
      <c r="C522" s="221"/>
      <c r="D522" s="215"/>
      <c r="E522" s="7"/>
    </row>
    <row r="523" spans="1:6">
      <c r="A523" s="492" t="s">
        <v>81</v>
      </c>
      <c r="B523" s="225">
        <v>174.2</v>
      </c>
      <c r="C523" s="225">
        <v>178.8</v>
      </c>
      <c r="D523" s="216">
        <v>179.9</v>
      </c>
      <c r="E523" s="846">
        <v>185.5</v>
      </c>
      <c r="F523" s="846">
        <v>189.6</v>
      </c>
    </row>
    <row r="524" spans="1:6">
      <c r="A524" s="193" t="s">
        <v>82</v>
      </c>
      <c r="B524" s="221">
        <v>156.5</v>
      </c>
      <c r="C524" s="221">
        <v>158.6</v>
      </c>
      <c r="D524" s="215">
        <v>159</v>
      </c>
      <c r="E524" s="7">
        <v>160</v>
      </c>
      <c r="F524" s="7">
        <v>161.80000000000001</v>
      </c>
    </row>
    <row r="525" spans="1:6">
      <c r="A525" s="193" t="s">
        <v>53</v>
      </c>
      <c r="B525" s="221">
        <v>171.3</v>
      </c>
      <c r="C525" s="221">
        <v>175.8</v>
      </c>
      <c r="D525" s="215">
        <v>176</v>
      </c>
      <c r="E525" s="7">
        <v>182.4</v>
      </c>
      <c r="F525" s="7">
        <v>179.8</v>
      </c>
    </row>
    <row r="526" spans="1:6">
      <c r="A526" s="193" t="s">
        <v>83</v>
      </c>
      <c r="B526" s="221">
        <v>128.69999999999999</v>
      </c>
      <c r="C526" s="221">
        <v>129.69999999999999</v>
      </c>
      <c r="D526" s="215">
        <v>131.30000000000001</v>
      </c>
      <c r="E526" s="7">
        <v>132.69999999999999</v>
      </c>
      <c r="F526" s="7">
        <v>133</v>
      </c>
    </row>
    <row r="527" spans="1:6">
      <c r="A527" s="193" t="s">
        <v>46</v>
      </c>
      <c r="B527" s="221">
        <v>170.9</v>
      </c>
      <c r="C527" s="221">
        <v>179.9</v>
      </c>
      <c r="D527" s="215">
        <v>182.3</v>
      </c>
      <c r="E527" s="7">
        <v>189.5</v>
      </c>
      <c r="F527" s="7">
        <v>197.3</v>
      </c>
    </row>
    <row r="528" spans="1:6">
      <c r="A528" s="193" t="s">
        <v>1260</v>
      </c>
      <c r="B528" s="226">
        <v>181.7</v>
      </c>
      <c r="C528" s="226">
        <v>198.3</v>
      </c>
      <c r="D528" s="215">
        <v>200.7</v>
      </c>
      <c r="E528" s="7">
        <v>201.7</v>
      </c>
      <c r="F528" s="7">
        <v>193.5</v>
      </c>
    </row>
    <row r="529" spans="1:6">
      <c r="A529" s="193" t="s">
        <v>47</v>
      </c>
      <c r="B529" s="226">
        <v>198.2</v>
      </c>
      <c r="C529" s="226">
        <v>198.5</v>
      </c>
      <c r="D529" s="215">
        <v>200.1</v>
      </c>
      <c r="E529" s="7">
        <v>201.3</v>
      </c>
      <c r="F529" s="7">
        <v>207.3</v>
      </c>
    </row>
    <row r="530" spans="1:6">
      <c r="A530" s="193" t="s">
        <v>1193</v>
      </c>
      <c r="B530" s="226">
        <v>201</v>
      </c>
      <c r="C530" s="226">
        <v>201</v>
      </c>
      <c r="D530" s="215">
        <v>201</v>
      </c>
      <c r="E530" s="7">
        <v>202</v>
      </c>
      <c r="F530" s="7">
        <v>204</v>
      </c>
    </row>
    <row r="531" spans="1:6">
      <c r="A531" s="193" t="s">
        <v>48</v>
      </c>
      <c r="B531" s="221">
        <v>174.2</v>
      </c>
      <c r="C531" s="221">
        <v>174.3</v>
      </c>
      <c r="D531" s="215">
        <v>174.7</v>
      </c>
      <c r="E531" s="7">
        <v>180.9</v>
      </c>
      <c r="F531" s="7">
        <v>186.1</v>
      </c>
    </row>
    <row r="532" spans="1:6">
      <c r="A532" s="193" t="s">
        <v>1319</v>
      </c>
      <c r="B532" s="226">
        <v>160</v>
      </c>
      <c r="C532" s="226">
        <v>160</v>
      </c>
      <c r="D532" s="215">
        <v>160</v>
      </c>
      <c r="E532" s="7">
        <v>170</v>
      </c>
      <c r="F532" s="7">
        <v>179.6</v>
      </c>
    </row>
    <row r="533" spans="1:6">
      <c r="A533" s="1125" t="s">
        <v>84</v>
      </c>
      <c r="B533" s="1126">
        <v>173.4</v>
      </c>
      <c r="C533" s="1126">
        <v>175.7</v>
      </c>
      <c r="D533" s="1121">
        <v>176.6</v>
      </c>
      <c r="E533" s="991">
        <v>179</v>
      </c>
      <c r="F533" s="7">
        <v>197.1</v>
      </c>
    </row>
    <row r="534" spans="1:6">
      <c r="A534" s="1879" t="s">
        <v>85</v>
      </c>
      <c r="B534" s="1879"/>
      <c r="C534" s="1879"/>
      <c r="D534" s="1879"/>
      <c r="E534" s="1879"/>
      <c r="F534" s="369"/>
    </row>
    <row r="535" spans="1:6">
      <c r="A535" s="1118"/>
      <c r="B535" s="1591">
        <v>2020</v>
      </c>
      <c r="C535" s="1591">
        <v>2021</v>
      </c>
      <c r="D535" s="1591">
        <v>2022</v>
      </c>
      <c r="E535" s="1592">
        <v>2023</v>
      </c>
      <c r="F535" s="1104">
        <v>2024</v>
      </c>
    </row>
    <row r="536" spans="1:6">
      <c r="A536" s="192" t="s">
        <v>1044</v>
      </c>
      <c r="B536" s="221"/>
      <c r="C536" s="221"/>
      <c r="D536" s="221"/>
      <c r="E536" s="7"/>
    </row>
    <row r="537" spans="1:6">
      <c r="A537" s="492" t="s">
        <v>81</v>
      </c>
      <c r="B537" s="225">
        <v>184.2</v>
      </c>
      <c r="C537" s="225">
        <v>186.6</v>
      </c>
      <c r="D537" s="216">
        <v>188.8</v>
      </c>
      <c r="E537" s="846">
        <v>191.2</v>
      </c>
      <c r="F537" s="846">
        <v>195.7</v>
      </c>
    </row>
    <row r="538" spans="1:6">
      <c r="A538" s="193" t="s">
        <v>82</v>
      </c>
      <c r="B538" s="226">
        <v>170.3</v>
      </c>
      <c r="C538" s="226">
        <v>180.4</v>
      </c>
      <c r="D538" s="215">
        <v>181.7</v>
      </c>
      <c r="E538" s="7">
        <v>250</v>
      </c>
      <c r="F538" s="7">
        <v>250.7</v>
      </c>
    </row>
    <row r="539" spans="1:6">
      <c r="A539" s="193" t="s">
        <v>53</v>
      </c>
      <c r="B539" s="221">
        <v>187.8</v>
      </c>
      <c r="C539" s="221">
        <v>188.4</v>
      </c>
      <c r="D539" s="215">
        <v>189.6</v>
      </c>
      <c r="E539" s="7">
        <v>190</v>
      </c>
      <c r="F539" s="7">
        <v>192</v>
      </c>
    </row>
    <row r="540" spans="1:6">
      <c r="A540" s="193" t="s">
        <v>46</v>
      </c>
      <c r="B540" s="221">
        <v>181.8</v>
      </c>
      <c r="C540" s="221">
        <v>185.5</v>
      </c>
      <c r="D540" s="215">
        <v>188.6</v>
      </c>
      <c r="E540" s="7">
        <v>192.7</v>
      </c>
      <c r="F540" s="7">
        <v>199.8</v>
      </c>
    </row>
    <row r="541" spans="1:6">
      <c r="A541" s="193" t="s">
        <v>47</v>
      </c>
      <c r="B541" s="226">
        <v>218.4</v>
      </c>
      <c r="C541" s="226">
        <v>218.4</v>
      </c>
      <c r="D541" s="215">
        <v>218.5</v>
      </c>
      <c r="E541" s="7">
        <v>219</v>
      </c>
      <c r="F541" s="7">
        <v>223</v>
      </c>
    </row>
    <row r="542" spans="1:6">
      <c r="A542" s="193" t="s">
        <v>48</v>
      </c>
      <c r="B542" s="221">
        <v>162.4</v>
      </c>
      <c r="C542" s="221">
        <v>162.80000000000001</v>
      </c>
      <c r="D542" s="215">
        <v>162.1</v>
      </c>
      <c r="E542" s="7">
        <v>157.4</v>
      </c>
      <c r="F542" s="7">
        <v>160</v>
      </c>
    </row>
    <row r="543" spans="1:6">
      <c r="A543" s="192" t="s">
        <v>1048</v>
      </c>
      <c r="B543" s="221"/>
      <c r="C543" s="221"/>
      <c r="D543" s="215"/>
      <c r="E543" s="7"/>
    </row>
    <row r="544" spans="1:6">
      <c r="A544" s="492" t="s">
        <v>81</v>
      </c>
      <c r="B544" s="225">
        <v>60.9</v>
      </c>
      <c r="C544" s="225">
        <v>61.7</v>
      </c>
      <c r="D544" s="216">
        <v>62.8</v>
      </c>
      <c r="E544" s="846">
        <v>64.900000000000006</v>
      </c>
      <c r="F544" s="846">
        <v>76.5</v>
      </c>
    </row>
    <row r="545" spans="1:6">
      <c r="A545" s="193" t="s">
        <v>82</v>
      </c>
      <c r="B545" s="226">
        <v>50.6</v>
      </c>
      <c r="C545" s="226">
        <v>51.2</v>
      </c>
      <c r="D545" s="215">
        <v>52.1</v>
      </c>
      <c r="E545" s="7">
        <v>52.5</v>
      </c>
      <c r="F545" s="7">
        <v>52.6</v>
      </c>
    </row>
    <row r="546" spans="1:6">
      <c r="A546" s="193" t="s">
        <v>53</v>
      </c>
      <c r="B546" s="221">
        <v>89.2</v>
      </c>
      <c r="C546" s="221">
        <v>92.7</v>
      </c>
      <c r="D546" s="215">
        <v>93.3</v>
      </c>
      <c r="E546" s="7">
        <v>90.7</v>
      </c>
      <c r="F546" s="7">
        <v>83.1</v>
      </c>
    </row>
    <row r="547" spans="1:6">
      <c r="A547" s="193" t="s">
        <v>83</v>
      </c>
      <c r="B547" s="219">
        <v>17.399999999999999</v>
      </c>
      <c r="C547" s="219">
        <v>17.5</v>
      </c>
      <c r="D547" s="11">
        <v>18.100000000000001</v>
      </c>
      <c r="E547" s="7">
        <v>18.2</v>
      </c>
      <c r="F547" s="7">
        <v>18.3</v>
      </c>
    </row>
    <row r="548" spans="1:6">
      <c r="A548" s="193" t="s">
        <v>46</v>
      </c>
      <c r="B548" s="219">
        <v>59.8</v>
      </c>
      <c r="C548" s="219">
        <v>60.8</v>
      </c>
      <c r="D548" s="11">
        <v>61.8</v>
      </c>
      <c r="E548" s="7">
        <v>63.6</v>
      </c>
      <c r="F548" s="7">
        <v>73.3</v>
      </c>
    </row>
    <row r="549" spans="1:6">
      <c r="A549" s="193" t="s">
        <v>1340</v>
      </c>
      <c r="B549" s="223">
        <v>60</v>
      </c>
      <c r="C549" s="223">
        <v>63</v>
      </c>
      <c r="D549" s="129">
        <v>64</v>
      </c>
      <c r="E549" s="7">
        <v>64.7</v>
      </c>
      <c r="F549" s="7">
        <v>73.8</v>
      </c>
    </row>
    <row r="550" spans="1:6">
      <c r="A550" s="193" t="s">
        <v>47</v>
      </c>
      <c r="B550" s="219">
        <v>65.8</v>
      </c>
      <c r="C550" s="219">
        <v>66.099999999999994</v>
      </c>
      <c r="D550" s="11">
        <v>67.8</v>
      </c>
      <c r="E550" s="7">
        <v>72</v>
      </c>
      <c r="F550" s="7">
        <v>91.5</v>
      </c>
    </row>
    <row r="551" spans="1:6">
      <c r="A551" s="193" t="s">
        <v>1193</v>
      </c>
      <c r="B551" s="223">
        <v>62.7</v>
      </c>
      <c r="C551" s="223">
        <v>62.5</v>
      </c>
      <c r="D551" s="11">
        <v>61.6</v>
      </c>
      <c r="E551" s="7">
        <v>63</v>
      </c>
      <c r="F551" s="7">
        <v>89.3</v>
      </c>
    </row>
    <row r="552" spans="1:6">
      <c r="A552" s="193" t="s">
        <v>48</v>
      </c>
      <c r="B552" s="219">
        <v>38.5</v>
      </c>
      <c r="C552" s="219">
        <v>38.5</v>
      </c>
      <c r="D552" s="11">
        <v>38.5</v>
      </c>
      <c r="E552" s="7">
        <v>38.799999999999997</v>
      </c>
      <c r="F552" s="7">
        <v>53</v>
      </c>
    </row>
    <row r="553" spans="1:6">
      <c r="A553" s="193" t="s">
        <v>1319</v>
      </c>
      <c r="B553" s="219">
        <v>44.5</v>
      </c>
      <c r="C553" s="219">
        <v>74.599999999999994</v>
      </c>
      <c r="D553" s="129">
        <v>72</v>
      </c>
      <c r="E553" s="7">
        <v>75.400000000000006</v>
      </c>
      <c r="F553" s="7">
        <v>75.400000000000006</v>
      </c>
    </row>
    <row r="554" spans="1:6">
      <c r="A554" s="192" t="s">
        <v>1049</v>
      </c>
      <c r="B554" s="219"/>
      <c r="C554" s="219"/>
      <c r="D554" s="11"/>
      <c r="E554" s="7"/>
    </row>
    <row r="555" spans="1:6">
      <c r="A555" s="492" t="s">
        <v>81</v>
      </c>
      <c r="B555" s="224">
        <v>50.3</v>
      </c>
      <c r="C555" s="224">
        <v>51.4</v>
      </c>
      <c r="D555" s="196">
        <v>51.9</v>
      </c>
      <c r="E555" s="846">
        <v>11.4</v>
      </c>
      <c r="F555" s="846">
        <v>19.8</v>
      </c>
    </row>
    <row r="556" spans="1:6">
      <c r="A556" s="193" t="s">
        <v>53</v>
      </c>
      <c r="B556" s="223">
        <v>58.2</v>
      </c>
      <c r="C556" s="223">
        <v>60</v>
      </c>
      <c r="D556" s="129">
        <v>60</v>
      </c>
      <c r="E556" s="7">
        <v>16.399999999999999</v>
      </c>
      <c r="F556" s="7">
        <v>40.6</v>
      </c>
    </row>
    <row r="557" spans="1:6">
      <c r="A557" s="193" t="s">
        <v>46</v>
      </c>
      <c r="B557" s="219">
        <v>49</v>
      </c>
      <c r="C557" s="219">
        <v>49.9</v>
      </c>
      <c r="D557" s="11">
        <v>50.6</v>
      </c>
      <c r="E557" s="7">
        <v>10.5</v>
      </c>
      <c r="F557" s="7">
        <v>15.6</v>
      </c>
    </row>
    <row r="558" spans="1:6">
      <c r="A558" s="1125" t="s">
        <v>1340</v>
      </c>
      <c r="B558" s="1127">
        <v>28.3</v>
      </c>
      <c r="C558" s="1127">
        <v>30</v>
      </c>
      <c r="D558" s="1128">
        <v>32</v>
      </c>
      <c r="E558" s="991">
        <v>10.7</v>
      </c>
      <c r="F558" s="991">
        <v>8.6</v>
      </c>
    </row>
    <row r="559" spans="1:6">
      <c r="B559" s="7"/>
      <c r="C559" s="7"/>
      <c r="D559" s="7"/>
      <c r="E559" s="7"/>
    </row>
    <row r="560" spans="1:6" ht="15.75">
      <c r="A560" s="1875" t="s">
        <v>1582</v>
      </c>
      <c r="B560" s="1875"/>
      <c r="C560" s="1875"/>
      <c r="D560" s="1875"/>
      <c r="E560" s="1875"/>
    </row>
    <row r="561" spans="1:6" ht="15.75" customHeight="1">
      <c r="A561" s="1883" t="s">
        <v>1066</v>
      </c>
      <c r="B561" s="1883"/>
      <c r="C561" s="1883"/>
      <c r="D561" s="1883"/>
      <c r="E561" s="1883"/>
    </row>
    <row r="562" spans="1:6">
      <c r="A562" s="1858"/>
      <c r="B562" s="1858"/>
      <c r="C562" s="1858"/>
      <c r="D562" s="1106"/>
      <c r="E562" s="991"/>
      <c r="F562" s="369"/>
    </row>
    <row r="563" spans="1:6">
      <c r="A563" s="1118"/>
      <c r="B563" s="1591">
        <v>2020</v>
      </c>
      <c r="C563" s="1591">
        <v>2021</v>
      </c>
      <c r="D563" s="1591">
        <v>2022</v>
      </c>
      <c r="E563" s="1591">
        <v>2023</v>
      </c>
      <c r="F563" s="1657">
        <v>2024</v>
      </c>
    </row>
    <row r="564" spans="1:6">
      <c r="A564" s="194"/>
      <c r="B564" s="11"/>
      <c r="C564" s="11"/>
      <c r="D564" s="11"/>
      <c r="E564" s="11"/>
    </row>
    <row r="565" spans="1:6">
      <c r="A565" s="195" t="s">
        <v>1067</v>
      </c>
      <c r="B565" s="129">
        <v>161218.70000000001</v>
      </c>
      <c r="C565" s="129">
        <v>140498.1</v>
      </c>
      <c r="D565" s="11">
        <v>142943.6</v>
      </c>
      <c r="E565" s="7">
        <v>153920.20000000001</v>
      </c>
      <c r="F565" s="7">
        <v>158928.5</v>
      </c>
    </row>
    <row r="566" spans="1:6">
      <c r="A566" s="195" t="s">
        <v>1027</v>
      </c>
      <c r="B566" s="129">
        <v>30699</v>
      </c>
      <c r="C566" s="129">
        <v>28642.2</v>
      </c>
      <c r="D566" s="11">
        <v>33351.599999999999</v>
      </c>
      <c r="E566" s="7">
        <v>29042.3</v>
      </c>
      <c r="F566" s="7">
        <v>21367.200000000001</v>
      </c>
    </row>
    <row r="567" spans="1:6">
      <c r="A567" s="195" t="s">
        <v>1034</v>
      </c>
      <c r="B567" s="129">
        <v>126.3</v>
      </c>
      <c r="C567" s="129">
        <v>822.9</v>
      </c>
      <c r="D567" s="11">
        <v>924.8</v>
      </c>
      <c r="E567" s="7">
        <v>996.1</v>
      </c>
      <c r="F567" s="7">
        <v>771.5</v>
      </c>
    </row>
    <row r="568" spans="1:6">
      <c r="A568" s="195" t="s">
        <v>80</v>
      </c>
      <c r="B568" s="129">
        <v>104935.2</v>
      </c>
      <c r="C568" s="129">
        <v>94811.8</v>
      </c>
      <c r="D568" s="11">
        <v>95813.8</v>
      </c>
      <c r="E568" s="7">
        <v>137183.79999999999</v>
      </c>
      <c r="F568" s="7">
        <v>145561.5</v>
      </c>
    </row>
    <row r="569" spans="1:6">
      <c r="A569" s="195" t="s">
        <v>1038</v>
      </c>
      <c r="B569" s="129">
        <v>133269.5</v>
      </c>
      <c r="C569" s="129">
        <v>126505.1</v>
      </c>
      <c r="D569" s="11">
        <v>130731.3</v>
      </c>
      <c r="E569" s="7">
        <v>137183.79999999999</v>
      </c>
      <c r="F569" s="7">
        <v>130674.5</v>
      </c>
    </row>
    <row r="570" spans="1:6">
      <c r="A570" s="195" t="s">
        <v>1039</v>
      </c>
      <c r="B570" s="129">
        <v>49538.9</v>
      </c>
      <c r="C570" s="129">
        <v>42859.9</v>
      </c>
      <c r="D570" s="11">
        <v>42320.9</v>
      </c>
      <c r="E570" s="7">
        <v>47157.599999999999</v>
      </c>
      <c r="F570" s="7">
        <v>49639.8</v>
      </c>
    </row>
    <row r="571" spans="1:6">
      <c r="A571" s="195" t="s">
        <v>1048</v>
      </c>
      <c r="B571" s="129">
        <v>41011.4</v>
      </c>
      <c r="C571" s="129">
        <v>41266.1</v>
      </c>
      <c r="D571" s="11">
        <v>42663.3</v>
      </c>
      <c r="E571" s="7">
        <v>43538.9</v>
      </c>
      <c r="F571" s="7">
        <v>62298.400000000001</v>
      </c>
    </row>
    <row r="572" spans="1:6">
      <c r="A572" s="195" t="s">
        <v>1068</v>
      </c>
      <c r="B572" s="129">
        <v>51244.1</v>
      </c>
      <c r="C572" s="129">
        <v>43992.5</v>
      </c>
      <c r="D572" s="11">
        <v>42291.5</v>
      </c>
      <c r="E572" s="7">
        <v>38229.5</v>
      </c>
      <c r="F572" s="7">
        <v>43261.8</v>
      </c>
    </row>
    <row r="573" spans="1:6">
      <c r="A573" s="195" t="s">
        <v>1052</v>
      </c>
      <c r="B573" s="222">
        <v>224503.8</v>
      </c>
      <c r="C573" s="222">
        <v>226207.9</v>
      </c>
      <c r="D573" s="11">
        <v>234977</v>
      </c>
      <c r="E573" s="7">
        <v>214125.5</v>
      </c>
      <c r="F573" s="7">
        <v>178503.1</v>
      </c>
    </row>
    <row r="574" spans="1:6">
      <c r="A574" s="195" t="s">
        <v>1053</v>
      </c>
      <c r="B574" s="129">
        <v>46341.1</v>
      </c>
      <c r="C574" s="129">
        <v>43789.1</v>
      </c>
      <c r="D574" s="11">
        <v>42547.3</v>
      </c>
      <c r="E574" s="7">
        <v>41828.400000000001</v>
      </c>
      <c r="F574" s="7">
        <v>48348.9</v>
      </c>
    </row>
    <row r="575" spans="1:6">
      <c r="A575" s="195" t="s">
        <v>1054</v>
      </c>
      <c r="B575" s="129">
        <v>722.6</v>
      </c>
      <c r="C575" s="129">
        <v>664</v>
      </c>
      <c r="D575" s="11">
        <v>418.9</v>
      </c>
      <c r="E575" s="7">
        <v>403.2</v>
      </c>
      <c r="F575" s="7">
        <v>426.5</v>
      </c>
    </row>
    <row r="576" spans="1:6">
      <c r="A576" s="1119"/>
      <c r="B576" s="991"/>
      <c r="C576" s="991"/>
      <c r="D576" s="991"/>
      <c r="E576" s="991"/>
      <c r="F576" s="369"/>
    </row>
    <row r="577" spans="1:6" ht="13.5">
      <c r="A577" s="32"/>
      <c r="B577" s="188"/>
      <c r="C577" s="188"/>
      <c r="D577" s="188"/>
      <c r="E577" s="188"/>
    </row>
    <row r="578" spans="1:6" ht="15.75">
      <c r="A578" s="1875" t="s">
        <v>1069</v>
      </c>
      <c r="B578" s="1875"/>
      <c r="C578" s="1875"/>
      <c r="D578" s="657"/>
      <c r="E578" s="188"/>
    </row>
    <row r="579" spans="1:6" ht="13.5">
      <c r="A579" s="1858" t="s">
        <v>1070</v>
      </c>
      <c r="B579" s="1858"/>
      <c r="C579" s="1858"/>
      <c r="D579" s="1106"/>
      <c r="E579" s="1114"/>
      <c r="F579" s="369"/>
    </row>
    <row r="580" spans="1:6">
      <c r="A580" s="1129"/>
      <c r="B580" s="1596">
        <v>2020</v>
      </c>
      <c r="C580" s="1596">
        <v>2021</v>
      </c>
      <c r="D580" s="1596">
        <v>2022</v>
      </c>
      <c r="E580" s="1596">
        <v>2023</v>
      </c>
      <c r="F580" s="1664">
        <v>2024</v>
      </c>
    </row>
    <row r="581" spans="1:6" ht="13.5">
      <c r="A581" s="196"/>
      <c r="B581" s="198"/>
      <c r="C581" s="198"/>
      <c r="D581" s="198"/>
      <c r="E581" s="188"/>
    </row>
    <row r="582" spans="1:6" ht="13.5">
      <c r="A582" s="189" t="s">
        <v>1025</v>
      </c>
      <c r="B582" s="198"/>
      <c r="C582" s="198"/>
      <c r="D582" s="198"/>
      <c r="E582" s="188"/>
    </row>
    <row r="583" spans="1:6">
      <c r="A583" s="17" t="s">
        <v>1071</v>
      </c>
      <c r="B583" s="221">
        <v>383180</v>
      </c>
      <c r="C583" s="221">
        <v>389304</v>
      </c>
      <c r="D583" s="215">
        <v>397288</v>
      </c>
      <c r="E583" s="221">
        <v>404108</v>
      </c>
      <c r="F583" s="488">
        <v>401615</v>
      </c>
    </row>
    <row r="584" spans="1:6">
      <c r="A584" s="17" t="s">
        <v>1341</v>
      </c>
      <c r="B584" s="221">
        <v>193309</v>
      </c>
      <c r="C584" s="221">
        <v>195537</v>
      </c>
      <c r="D584" s="215">
        <v>199253</v>
      </c>
      <c r="E584" s="221">
        <v>202042</v>
      </c>
      <c r="F584" s="488">
        <v>201331</v>
      </c>
    </row>
    <row r="585" spans="1:6">
      <c r="A585" s="17" t="s">
        <v>1072</v>
      </c>
      <c r="B585" s="130" t="s">
        <v>86</v>
      </c>
      <c r="C585" s="130" t="s">
        <v>86</v>
      </c>
      <c r="D585" s="220" t="s">
        <v>60</v>
      </c>
      <c r="E585" s="221"/>
      <c r="F585" s="488"/>
    </row>
    <row r="586" spans="1:6">
      <c r="A586" s="17" t="s">
        <v>1073</v>
      </c>
      <c r="B586" s="221">
        <v>1148317</v>
      </c>
      <c r="C586" s="221">
        <v>1153070</v>
      </c>
      <c r="D586" s="215">
        <v>1121452</v>
      </c>
      <c r="E586" s="221">
        <v>1111538</v>
      </c>
      <c r="F586" s="488">
        <v>1085482</v>
      </c>
    </row>
    <row r="587" spans="1:6">
      <c r="A587" s="17" t="s">
        <v>1074</v>
      </c>
      <c r="B587" s="221">
        <v>100630</v>
      </c>
      <c r="C587" s="221">
        <v>101466</v>
      </c>
      <c r="D587" s="215">
        <v>98572</v>
      </c>
      <c r="E587" s="221">
        <v>99469</v>
      </c>
      <c r="F587" s="488">
        <v>99388</v>
      </c>
    </row>
    <row r="588" spans="1:6">
      <c r="A588" s="17" t="s">
        <v>1075</v>
      </c>
      <c r="B588" s="221">
        <v>985595</v>
      </c>
      <c r="C588" s="221">
        <v>1000181</v>
      </c>
      <c r="D588" s="215">
        <v>1038038</v>
      </c>
      <c r="E588" s="221">
        <v>1077951</v>
      </c>
      <c r="F588" s="488">
        <v>1138830</v>
      </c>
    </row>
    <row r="589" spans="1:6">
      <c r="A589" s="189" t="s">
        <v>1002</v>
      </c>
      <c r="B589" s="221"/>
      <c r="C589" s="221"/>
      <c r="D589" s="215"/>
      <c r="E589" s="221"/>
      <c r="F589" s="488"/>
    </row>
    <row r="590" spans="1:6">
      <c r="A590" s="17" t="s">
        <v>1071</v>
      </c>
      <c r="B590" s="221">
        <v>17</v>
      </c>
      <c r="C590" s="221">
        <v>19</v>
      </c>
      <c r="D590" s="215">
        <v>23</v>
      </c>
      <c r="E590" s="221">
        <v>37</v>
      </c>
      <c r="F590" s="488">
        <v>48</v>
      </c>
    </row>
    <row r="591" spans="1:6">
      <c r="A591" s="17" t="s">
        <v>1341</v>
      </c>
      <c r="B591" s="221">
        <v>11</v>
      </c>
      <c r="C591" s="221">
        <v>10</v>
      </c>
      <c r="D591" s="215">
        <v>10</v>
      </c>
      <c r="E591" s="221">
        <v>12</v>
      </c>
      <c r="F591" s="488">
        <v>18</v>
      </c>
    </row>
    <row r="592" spans="1:6">
      <c r="A592" s="17" t="s">
        <v>1073</v>
      </c>
      <c r="B592" s="221">
        <v>3683</v>
      </c>
      <c r="C592" s="221">
        <v>3778</v>
      </c>
      <c r="D592" s="215">
        <v>3718</v>
      </c>
      <c r="E592" s="221">
        <v>2164</v>
      </c>
      <c r="F592" s="488">
        <v>2228</v>
      </c>
    </row>
    <row r="593" spans="1:6">
      <c r="A593" s="17" t="s">
        <v>1074</v>
      </c>
      <c r="B593" s="221">
        <v>147</v>
      </c>
      <c r="C593" s="221">
        <v>176</v>
      </c>
      <c r="D593" s="215">
        <v>161</v>
      </c>
      <c r="E593" s="221">
        <v>154</v>
      </c>
      <c r="F593" s="488">
        <v>133</v>
      </c>
    </row>
    <row r="594" spans="1:6">
      <c r="A594" s="189" t="s">
        <v>1003</v>
      </c>
      <c r="B594" s="221"/>
      <c r="C594" s="221"/>
      <c r="D594" s="215"/>
      <c r="E594" s="221"/>
      <c r="F594" s="488"/>
    </row>
    <row r="595" spans="1:6">
      <c r="A595" s="17" t="s">
        <v>1071</v>
      </c>
      <c r="B595" s="221">
        <v>108</v>
      </c>
      <c r="C595" s="221">
        <v>96</v>
      </c>
      <c r="D595" s="215">
        <v>168</v>
      </c>
      <c r="E595" s="221">
        <v>231</v>
      </c>
      <c r="F595" s="488">
        <v>1734</v>
      </c>
    </row>
    <row r="596" spans="1:6">
      <c r="A596" s="17" t="s">
        <v>1341</v>
      </c>
      <c r="B596" s="221">
        <v>20</v>
      </c>
      <c r="C596" s="221">
        <v>11</v>
      </c>
      <c r="D596" s="215">
        <v>11</v>
      </c>
      <c r="E596" s="221">
        <v>25</v>
      </c>
      <c r="F596" s="488">
        <v>423</v>
      </c>
    </row>
    <row r="597" spans="1:6">
      <c r="A597" s="17" t="s">
        <v>1073</v>
      </c>
      <c r="B597" s="221">
        <v>855</v>
      </c>
      <c r="C597" s="221">
        <v>337</v>
      </c>
      <c r="D597" s="215">
        <v>607</v>
      </c>
      <c r="E597" s="221">
        <v>795</v>
      </c>
      <c r="F597" s="488">
        <v>3196</v>
      </c>
    </row>
    <row r="598" spans="1:6">
      <c r="A598" s="17" t="s">
        <v>1074</v>
      </c>
      <c r="B598" s="221">
        <v>160</v>
      </c>
      <c r="C598" s="221">
        <v>93</v>
      </c>
      <c r="D598" s="215">
        <v>62</v>
      </c>
      <c r="E598" s="221">
        <v>58</v>
      </c>
      <c r="F598" s="488">
        <v>134</v>
      </c>
    </row>
    <row r="599" spans="1:6">
      <c r="A599" s="17" t="s">
        <v>1075</v>
      </c>
      <c r="B599" s="221">
        <v>28100</v>
      </c>
      <c r="C599" s="221">
        <v>29200</v>
      </c>
      <c r="D599" s="215">
        <v>62500</v>
      </c>
      <c r="E599" s="7"/>
      <c r="F599" s="488">
        <v>147577</v>
      </c>
    </row>
    <row r="600" spans="1:6">
      <c r="A600" s="1874" t="s">
        <v>85</v>
      </c>
      <c r="B600" s="1874"/>
      <c r="C600" s="1874"/>
      <c r="D600" s="1874"/>
      <c r="E600" s="1874"/>
      <c r="F600" s="369"/>
    </row>
    <row r="601" spans="1:6">
      <c r="A601" s="1118"/>
      <c r="B601" s="1591">
        <v>2020</v>
      </c>
      <c r="C601" s="1591">
        <v>2021</v>
      </c>
      <c r="D601" s="1591">
        <v>2022</v>
      </c>
      <c r="E601" s="1592">
        <v>2023</v>
      </c>
      <c r="F601" s="1104">
        <v>2024</v>
      </c>
    </row>
    <row r="602" spans="1:6">
      <c r="A602" s="189" t="s">
        <v>1004</v>
      </c>
      <c r="B602" s="221"/>
      <c r="C602" s="221"/>
      <c r="D602" s="221"/>
      <c r="E602" s="215"/>
    </row>
    <row r="603" spans="1:6">
      <c r="A603" s="17" t="s">
        <v>1071</v>
      </c>
      <c r="B603" s="221">
        <v>71584</v>
      </c>
      <c r="C603" s="221">
        <v>73535</v>
      </c>
      <c r="D603" s="215">
        <v>76718</v>
      </c>
      <c r="E603" s="7">
        <v>80498</v>
      </c>
      <c r="F603" s="7">
        <v>80567</v>
      </c>
    </row>
    <row r="604" spans="1:6">
      <c r="A604" s="17" t="s">
        <v>1342</v>
      </c>
      <c r="B604" s="11">
        <v>35903</v>
      </c>
      <c r="C604" s="11">
        <v>37048</v>
      </c>
      <c r="D604" s="7">
        <v>38244</v>
      </c>
      <c r="E604" s="7">
        <v>40283</v>
      </c>
      <c r="F604" s="7">
        <v>39865</v>
      </c>
    </row>
    <row r="605" spans="1:6">
      <c r="A605" s="17" t="s">
        <v>1073</v>
      </c>
      <c r="B605" s="219">
        <v>205063</v>
      </c>
      <c r="C605" s="219">
        <v>208454</v>
      </c>
      <c r="D605" s="215">
        <v>202924</v>
      </c>
      <c r="E605" s="7">
        <v>202601</v>
      </c>
      <c r="F605" s="488">
        <v>200408</v>
      </c>
    </row>
    <row r="606" spans="1:6">
      <c r="A606" s="17" t="s">
        <v>1074</v>
      </c>
      <c r="B606" s="219">
        <v>19031</v>
      </c>
      <c r="C606" s="219">
        <v>18695</v>
      </c>
      <c r="D606" s="215">
        <v>18304</v>
      </c>
      <c r="E606" s="7">
        <v>19182</v>
      </c>
      <c r="F606" s="488">
        <v>19075</v>
      </c>
    </row>
    <row r="607" spans="1:6">
      <c r="A607" s="17" t="s">
        <v>1075</v>
      </c>
      <c r="B607" s="130" t="s">
        <v>60</v>
      </c>
      <c r="C607" s="130" t="s">
        <v>60</v>
      </c>
      <c r="D607" s="130" t="s">
        <v>60</v>
      </c>
      <c r="E607" s="7"/>
      <c r="F607" s="220" t="s">
        <v>60</v>
      </c>
    </row>
    <row r="608" spans="1:6">
      <c r="A608" s="189" t="s">
        <v>1040</v>
      </c>
      <c r="B608" s="219"/>
      <c r="C608" s="219"/>
      <c r="D608" s="215"/>
      <c r="E608" s="7"/>
      <c r="F608" s="488"/>
    </row>
    <row r="609" spans="1:6">
      <c r="A609" s="17" t="s">
        <v>1071</v>
      </c>
      <c r="B609" s="219">
        <v>311471</v>
      </c>
      <c r="C609" s="219">
        <v>315654</v>
      </c>
      <c r="D609" s="215">
        <v>320379</v>
      </c>
      <c r="E609" s="7">
        <v>200398</v>
      </c>
      <c r="F609" s="488">
        <v>201716</v>
      </c>
    </row>
    <row r="610" spans="1:6">
      <c r="A610" s="17" t="s">
        <v>1341</v>
      </c>
      <c r="B610" s="219">
        <v>157375</v>
      </c>
      <c r="C610" s="219">
        <v>158468</v>
      </c>
      <c r="D610" s="215">
        <v>160988</v>
      </c>
      <c r="E610" s="7">
        <v>323342</v>
      </c>
      <c r="F610" s="488">
        <v>319266</v>
      </c>
    </row>
    <row r="611" spans="1:6">
      <c r="A611" s="17" t="s">
        <v>1072</v>
      </c>
      <c r="B611" s="220" t="s">
        <v>60</v>
      </c>
      <c r="C611" s="220" t="s">
        <v>60</v>
      </c>
      <c r="D611" s="130" t="s">
        <v>60</v>
      </c>
      <c r="E611" s="7">
        <v>161722</v>
      </c>
      <c r="F611" s="488">
        <v>161025</v>
      </c>
    </row>
    <row r="612" spans="1:6">
      <c r="A612" s="17" t="s">
        <v>1073</v>
      </c>
      <c r="B612" s="219">
        <v>938716</v>
      </c>
      <c r="C612" s="219">
        <v>940501</v>
      </c>
      <c r="D612" s="215">
        <v>914203</v>
      </c>
      <c r="E612" s="7">
        <v>905978</v>
      </c>
      <c r="F612" s="488">
        <v>879650</v>
      </c>
    </row>
    <row r="613" spans="1:6">
      <c r="A613" s="17" t="s">
        <v>1074</v>
      </c>
      <c r="B613" s="219">
        <v>81292</v>
      </c>
      <c r="C613" s="219">
        <v>82502</v>
      </c>
      <c r="D613" s="215">
        <v>80045</v>
      </c>
      <c r="E613" s="7">
        <v>80075</v>
      </c>
      <c r="F613" s="488">
        <v>80046</v>
      </c>
    </row>
    <row r="614" spans="1:6">
      <c r="A614" s="17" t="s">
        <v>1075</v>
      </c>
      <c r="B614" s="219">
        <v>781853</v>
      </c>
      <c r="C614" s="219">
        <v>790187</v>
      </c>
      <c r="D614" s="215">
        <v>788159</v>
      </c>
      <c r="E614" s="7">
        <v>801703</v>
      </c>
      <c r="F614" s="488">
        <v>879650</v>
      </c>
    </row>
    <row r="615" spans="1:6">
      <c r="A615" s="1130"/>
      <c r="B615" s="1131"/>
      <c r="C615" s="1131"/>
      <c r="D615" s="1131"/>
      <c r="E615" s="991"/>
      <c r="F615" s="369"/>
    </row>
    <row r="616" spans="1:6" ht="24.75" customHeight="1">
      <c r="A616" s="1875" t="s">
        <v>1076</v>
      </c>
      <c r="B616" s="1875"/>
      <c r="C616" s="1875"/>
      <c r="D616" s="657"/>
      <c r="E616" s="7"/>
    </row>
    <row r="617" spans="1:6">
      <c r="A617" s="1858" t="s">
        <v>1077</v>
      </c>
      <c r="B617" s="1858"/>
      <c r="C617" s="1858"/>
      <c r="D617" s="1106"/>
      <c r="E617" s="991"/>
      <c r="F617" s="1740"/>
    </row>
    <row r="618" spans="1:6">
      <c r="A618" s="1129"/>
      <c r="B618" s="1591">
        <v>2020</v>
      </c>
      <c r="C618" s="1591">
        <v>2021</v>
      </c>
      <c r="D618" s="1591">
        <v>2022</v>
      </c>
      <c r="E618" s="1592">
        <v>2023</v>
      </c>
      <c r="F618" s="1737">
        <v>2024</v>
      </c>
    </row>
    <row r="619" spans="1:6" ht="13.5" hidden="1" customHeight="1">
      <c r="A619" s="196"/>
      <c r="B619" s="188"/>
      <c r="C619" s="188"/>
      <c r="D619" s="188"/>
      <c r="E619" s="7">
        <v>801703</v>
      </c>
      <c r="F619" s="488">
        <v>789537</v>
      </c>
    </row>
    <row r="620" spans="1:6">
      <c r="A620" s="18" t="s">
        <v>1071</v>
      </c>
      <c r="B620" s="199"/>
      <c r="C620" s="199"/>
      <c r="D620" s="199"/>
      <c r="E620" s="199"/>
    </row>
    <row r="621" spans="1:6">
      <c r="A621" s="3" t="s">
        <v>81</v>
      </c>
      <c r="B621" s="216">
        <v>383180</v>
      </c>
      <c r="C621" s="216">
        <v>389304</v>
      </c>
      <c r="D621" s="216">
        <v>397288</v>
      </c>
      <c r="E621" s="846">
        <v>404108</v>
      </c>
      <c r="F621" s="846">
        <v>401615</v>
      </c>
    </row>
    <row r="622" spans="1:6">
      <c r="A622" s="32" t="s">
        <v>82</v>
      </c>
      <c r="B622" s="215">
        <v>37626</v>
      </c>
      <c r="C622" s="215">
        <v>38207</v>
      </c>
      <c r="D622" s="215">
        <v>40440</v>
      </c>
      <c r="E622" s="488">
        <v>41419</v>
      </c>
      <c r="F622" s="488">
        <v>41818</v>
      </c>
    </row>
    <row r="623" spans="1:6">
      <c r="A623" s="32" t="s">
        <v>53</v>
      </c>
      <c r="B623" s="215">
        <v>38872</v>
      </c>
      <c r="C623" s="215">
        <v>39651</v>
      </c>
      <c r="D623" s="215">
        <v>40846</v>
      </c>
      <c r="E623" s="488">
        <v>41665</v>
      </c>
      <c r="F623" s="488">
        <v>42704</v>
      </c>
    </row>
    <row r="624" spans="1:6">
      <c r="A624" s="32" t="s">
        <v>83</v>
      </c>
      <c r="B624" s="215">
        <v>40584</v>
      </c>
      <c r="C624" s="215">
        <v>41643</v>
      </c>
      <c r="D624" s="215">
        <v>43780</v>
      </c>
      <c r="E624" s="488">
        <v>44863</v>
      </c>
      <c r="F624" s="488">
        <v>45224</v>
      </c>
    </row>
    <row r="625" spans="1:6">
      <c r="A625" s="32" t="s">
        <v>46</v>
      </c>
      <c r="B625" s="215">
        <v>94549</v>
      </c>
      <c r="C625" s="215">
        <v>94607</v>
      </c>
      <c r="D625" s="215">
        <v>94716</v>
      </c>
      <c r="E625" s="488">
        <v>95923</v>
      </c>
      <c r="F625" s="488">
        <v>86481</v>
      </c>
    </row>
    <row r="626" spans="1:6">
      <c r="A626" s="32" t="s">
        <v>1260</v>
      </c>
      <c r="B626" s="215">
        <v>477</v>
      </c>
      <c r="C626" s="215">
        <v>485</v>
      </c>
      <c r="D626" s="215">
        <v>583</v>
      </c>
      <c r="E626" s="488">
        <v>599</v>
      </c>
      <c r="F626" s="488">
        <v>5263</v>
      </c>
    </row>
    <row r="627" spans="1:6">
      <c r="A627" s="32" t="s">
        <v>47</v>
      </c>
      <c r="B627" s="215">
        <v>73147</v>
      </c>
      <c r="C627" s="215">
        <v>74346</v>
      </c>
      <c r="D627" s="215">
        <v>76574</v>
      </c>
      <c r="E627" s="488">
        <v>78340</v>
      </c>
      <c r="F627" s="7">
        <v>80043</v>
      </c>
    </row>
    <row r="628" spans="1:6">
      <c r="A628" s="32" t="s">
        <v>1193</v>
      </c>
      <c r="B628" s="215">
        <v>1542</v>
      </c>
      <c r="C628" s="215">
        <v>1546</v>
      </c>
      <c r="D628" s="215">
        <v>1556</v>
      </c>
      <c r="E628" s="488">
        <v>1603</v>
      </c>
      <c r="F628" s="7">
        <v>1615</v>
      </c>
    </row>
    <row r="629" spans="1:6">
      <c r="A629" s="32" t="s">
        <v>48</v>
      </c>
      <c r="B629" s="215">
        <v>79432</v>
      </c>
      <c r="C629" s="215">
        <v>81363</v>
      </c>
      <c r="D629" s="215">
        <v>80919</v>
      </c>
      <c r="E629" s="488">
        <v>81717</v>
      </c>
      <c r="F629" s="7">
        <v>82885</v>
      </c>
    </row>
    <row r="630" spans="1:6">
      <c r="A630" s="32" t="s">
        <v>1319</v>
      </c>
      <c r="B630" s="215">
        <v>4760</v>
      </c>
      <c r="C630" s="215">
        <v>4830</v>
      </c>
      <c r="D630" s="215">
        <v>4630</v>
      </c>
      <c r="E630" s="488">
        <v>4663</v>
      </c>
      <c r="F630" s="7">
        <v>4685</v>
      </c>
    </row>
    <row r="631" spans="1:6">
      <c r="A631" s="32" t="s">
        <v>84</v>
      </c>
      <c r="B631" s="215">
        <v>18970</v>
      </c>
      <c r="C631" s="215">
        <v>19487</v>
      </c>
      <c r="D631" s="215">
        <v>20013</v>
      </c>
      <c r="E631" s="488">
        <v>20181</v>
      </c>
      <c r="F631" s="7">
        <v>22460</v>
      </c>
    </row>
    <row r="632" spans="1:6">
      <c r="A632" s="18" t="s">
        <v>1343</v>
      </c>
      <c r="B632" s="215"/>
      <c r="C632" s="215"/>
      <c r="D632" s="215"/>
      <c r="E632" s="7"/>
    </row>
    <row r="633" spans="1:6">
      <c r="A633" s="3" t="s">
        <v>81</v>
      </c>
      <c r="B633" s="216">
        <v>193309</v>
      </c>
      <c r="C633" s="216">
        <v>195537</v>
      </c>
      <c r="D633" s="216">
        <v>199253</v>
      </c>
      <c r="E633" s="846">
        <v>202042</v>
      </c>
      <c r="F633" s="846">
        <v>201331</v>
      </c>
    </row>
    <row r="634" spans="1:6">
      <c r="A634" s="32" t="s">
        <v>82</v>
      </c>
      <c r="B634" s="215">
        <v>19810</v>
      </c>
      <c r="C634" s="215">
        <v>19858</v>
      </c>
      <c r="D634" s="215">
        <v>20560</v>
      </c>
      <c r="E634" s="7">
        <v>20960</v>
      </c>
      <c r="F634" s="7">
        <v>21004</v>
      </c>
    </row>
    <row r="635" spans="1:6">
      <c r="A635" s="32" t="s">
        <v>53</v>
      </c>
      <c r="B635" s="215">
        <v>17192</v>
      </c>
      <c r="C635" s="215">
        <v>17524</v>
      </c>
      <c r="D635" s="215">
        <v>17947</v>
      </c>
      <c r="E635" s="7">
        <v>18217</v>
      </c>
      <c r="F635" s="7">
        <v>18593</v>
      </c>
    </row>
    <row r="636" spans="1:6">
      <c r="A636" s="32" t="s">
        <v>83</v>
      </c>
      <c r="B636" s="215">
        <v>24016</v>
      </c>
      <c r="C636" s="215">
        <v>24199</v>
      </c>
      <c r="D636" s="215">
        <v>24853</v>
      </c>
      <c r="E636" s="7">
        <v>25025</v>
      </c>
      <c r="F636" s="7">
        <v>25145</v>
      </c>
    </row>
    <row r="637" spans="1:6">
      <c r="A637" s="32" t="s">
        <v>46</v>
      </c>
      <c r="B637" s="215">
        <v>51365</v>
      </c>
      <c r="C637" s="215">
        <v>51418</v>
      </c>
      <c r="D637" s="215">
        <v>51597</v>
      </c>
      <c r="E637" s="7">
        <v>52385</v>
      </c>
      <c r="F637" s="7">
        <v>47473</v>
      </c>
    </row>
    <row r="638" spans="1:6">
      <c r="A638" s="32" t="s">
        <v>1260</v>
      </c>
      <c r="B638" s="215">
        <v>205</v>
      </c>
      <c r="C638" s="215">
        <v>191</v>
      </c>
      <c r="D638" s="215">
        <v>246</v>
      </c>
      <c r="E638" s="7">
        <v>250</v>
      </c>
      <c r="F638" s="7">
        <v>2842</v>
      </c>
    </row>
    <row r="639" spans="1:6">
      <c r="A639" s="32" t="s">
        <v>47</v>
      </c>
      <c r="B639" s="215">
        <v>37281</v>
      </c>
      <c r="C639" s="215">
        <v>37974</v>
      </c>
      <c r="D639" s="215">
        <v>38756</v>
      </c>
      <c r="E639" s="7">
        <v>39389</v>
      </c>
      <c r="F639" s="7">
        <v>40262</v>
      </c>
    </row>
    <row r="640" spans="1:6">
      <c r="A640" s="32" t="s">
        <v>1193</v>
      </c>
      <c r="B640" s="215">
        <v>624</v>
      </c>
      <c r="C640" s="215">
        <v>626</v>
      </c>
      <c r="D640" s="215">
        <v>631</v>
      </c>
      <c r="E640" s="7">
        <v>651</v>
      </c>
      <c r="F640" s="7">
        <v>660</v>
      </c>
    </row>
    <row r="641" spans="1:6">
      <c r="A641" s="32" t="s">
        <v>48</v>
      </c>
      <c r="B641" s="215">
        <v>34378</v>
      </c>
      <c r="C641" s="215">
        <v>35061</v>
      </c>
      <c r="D641" s="215">
        <v>35881</v>
      </c>
      <c r="E641" s="7">
        <v>36329</v>
      </c>
      <c r="F641" s="7">
        <v>37886</v>
      </c>
    </row>
    <row r="642" spans="1:6">
      <c r="A642" s="32" t="s">
        <v>1319</v>
      </c>
      <c r="B642" s="215">
        <v>2022</v>
      </c>
      <c r="C642" s="215">
        <v>2106</v>
      </c>
      <c r="D642" s="215">
        <v>2113</v>
      </c>
      <c r="E642" s="7">
        <v>2095</v>
      </c>
      <c r="F642" s="7">
        <v>2105</v>
      </c>
    </row>
    <row r="643" spans="1:6">
      <c r="A643" s="32" t="s">
        <v>84</v>
      </c>
      <c r="B643" s="215">
        <v>9267</v>
      </c>
      <c r="C643" s="215">
        <v>9503</v>
      </c>
      <c r="D643" s="215">
        <v>9659</v>
      </c>
      <c r="E643" s="7">
        <v>9737</v>
      </c>
      <c r="F643" s="7">
        <v>10968</v>
      </c>
    </row>
    <row r="644" spans="1:6">
      <c r="A644" s="18" t="s">
        <v>1072</v>
      </c>
      <c r="B644" s="215"/>
      <c r="C644" s="215"/>
      <c r="D644" s="215"/>
      <c r="E644" s="7"/>
    </row>
    <row r="645" spans="1:6">
      <c r="A645" s="3" t="s">
        <v>81</v>
      </c>
      <c r="B645" s="130" t="s">
        <v>60</v>
      </c>
      <c r="C645" s="130" t="s">
        <v>60</v>
      </c>
      <c r="D645" s="130"/>
      <c r="E645" s="130" t="s">
        <v>60</v>
      </c>
      <c r="F645" s="130" t="s">
        <v>60</v>
      </c>
    </row>
    <row r="646" spans="1:6">
      <c r="A646" s="32" t="s">
        <v>46</v>
      </c>
      <c r="B646" s="130" t="s">
        <v>60</v>
      </c>
      <c r="C646" s="130" t="s">
        <v>60</v>
      </c>
      <c r="D646" s="130"/>
      <c r="E646" s="130" t="s">
        <v>60</v>
      </c>
      <c r="F646" s="130" t="s">
        <v>60</v>
      </c>
    </row>
    <row r="647" spans="1:6">
      <c r="A647" s="32" t="s">
        <v>1260</v>
      </c>
      <c r="B647" s="130" t="s">
        <v>60</v>
      </c>
      <c r="C647" s="130" t="s">
        <v>60</v>
      </c>
      <c r="D647" s="130"/>
      <c r="E647" s="130" t="s">
        <v>60</v>
      </c>
      <c r="F647" s="130" t="s">
        <v>60</v>
      </c>
    </row>
    <row r="648" spans="1:6">
      <c r="A648" s="32" t="s">
        <v>47</v>
      </c>
      <c r="B648" s="218" t="s">
        <v>60</v>
      </c>
      <c r="C648" s="218" t="s">
        <v>60</v>
      </c>
      <c r="D648" s="218"/>
      <c r="E648" s="218" t="s">
        <v>60</v>
      </c>
      <c r="F648" s="130" t="s">
        <v>60</v>
      </c>
    </row>
    <row r="649" spans="1:6">
      <c r="A649" s="32" t="s">
        <v>48</v>
      </c>
      <c r="B649" s="218" t="s">
        <v>60</v>
      </c>
      <c r="C649" s="218" t="s">
        <v>60</v>
      </c>
      <c r="D649" s="218"/>
      <c r="E649" s="218" t="s">
        <v>60</v>
      </c>
      <c r="F649" s="130" t="s">
        <v>60</v>
      </c>
    </row>
    <row r="650" spans="1:6">
      <c r="A650" s="32" t="s">
        <v>1319</v>
      </c>
      <c r="B650" s="218" t="s">
        <v>60</v>
      </c>
      <c r="C650" s="218" t="s">
        <v>60</v>
      </c>
      <c r="D650" s="218"/>
      <c r="E650" s="218" t="s">
        <v>60</v>
      </c>
      <c r="F650" s="130" t="s">
        <v>60</v>
      </c>
    </row>
    <row r="651" spans="1:6">
      <c r="A651" s="18" t="s">
        <v>1073</v>
      </c>
      <c r="B651" s="215"/>
      <c r="C651" s="215"/>
      <c r="D651" s="215"/>
      <c r="E651" s="7"/>
    </row>
    <row r="652" spans="1:6" ht="13.5">
      <c r="A652" s="3" t="s">
        <v>81</v>
      </c>
      <c r="B652" s="216">
        <v>1148317</v>
      </c>
      <c r="C652" s="216">
        <v>1153070</v>
      </c>
      <c r="D652" s="216">
        <v>1121452</v>
      </c>
      <c r="E652" s="1055">
        <v>1111538</v>
      </c>
      <c r="F652" s="846">
        <v>1085482</v>
      </c>
    </row>
    <row r="653" spans="1:6">
      <c r="A653" s="32" t="s">
        <v>82</v>
      </c>
      <c r="B653" s="215">
        <v>172417</v>
      </c>
      <c r="C653" s="215">
        <v>173203</v>
      </c>
      <c r="D653" s="215">
        <v>156003</v>
      </c>
      <c r="E653" s="7">
        <v>156771</v>
      </c>
      <c r="F653" s="7">
        <v>156786</v>
      </c>
    </row>
    <row r="654" spans="1:6">
      <c r="A654" s="32" t="s">
        <v>53</v>
      </c>
      <c r="B654" s="215">
        <v>62570</v>
      </c>
      <c r="C654" s="215">
        <v>63009</v>
      </c>
      <c r="D654" s="215">
        <v>59414</v>
      </c>
      <c r="E654" s="7">
        <v>60040</v>
      </c>
      <c r="F654" s="7">
        <v>61577</v>
      </c>
    </row>
    <row r="655" spans="1:6">
      <c r="A655" s="32" t="s">
        <v>83</v>
      </c>
      <c r="B655" s="215">
        <v>166071</v>
      </c>
      <c r="C655" s="215">
        <v>167960</v>
      </c>
      <c r="D655" s="215">
        <v>156956</v>
      </c>
      <c r="E655" s="7">
        <v>151697</v>
      </c>
      <c r="F655" s="7">
        <v>152087</v>
      </c>
    </row>
    <row r="656" spans="1:6">
      <c r="A656" s="32" t="s">
        <v>46</v>
      </c>
      <c r="B656" s="11">
        <v>242650</v>
      </c>
      <c r="C656" s="11">
        <v>238254</v>
      </c>
      <c r="D656" s="11">
        <v>238395</v>
      </c>
      <c r="E656" s="7">
        <v>228810</v>
      </c>
      <c r="F656" s="7">
        <v>194707</v>
      </c>
    </row>
    <row r="657" spans="1:6">
      <c r="A657" s="32" t="s">
        <v>1260</v>
      </c>
      <c r="B657" s="11">
        <v>1158</v>
      </c>
      <c r="C657" s="11">
        <v>1152</v>
      </c>
      <c r="D657" s="11">
        <v>1265</v>
      </c>
      <c r="E657" s="7">
        <v>1280</v>
      </c>
      <c r="F657" s="7">
        <v>17749</v>
      </c>
    </row>
    <row r="658" spans="1:6">
      <c r="A658" s="32" t="s">
        <v>47</v>
      </c>
      <c r="B658" s="11">
        <v>167776</v>
      </c>
      <c r="C658" s="11">
        <v>168458</v>
      </c>
      <c r="D658" s="11">
        <v>172210</v>
      </c>
      <c r="E658" s="7">
        <v>172627</v>
      </c>
      <c r="F658" s="7">
        <v>175341</v>
      </c>
    </row>
    <row r="659" spans="1:6">
      <c r="A659" s="32" t="s">
        <v>1193</v>
      </c>
      <c r="B659" s="11">
        <v>2053</v>
      </c>
      <c r="C659" s="11">
        <v>2055</v>
      </c>
      <c r="D659" s="11">
        <v>2049</v>
      </c>
      <c r="E659" s="7">
        <v>2172</v>
      </c>
      <c r="F659" s="7">
        <v>2191</v>
      </c>
    </row>
    <row r="660" spans="1:6">
      <c r="A660" s="32" t="s">
        <v>48</v>
      </c>
      <c r="B660" s="11">
        <v>235674</v>
      </c>
      <c r="C660" s="11">
        <v>238618</v>
      </c>
      <c r="D660" s="11">
        <v>233456</v>
      </c>
      <c r="E660" s="7">
        <v>236015</v>
      </c>
      <c r="F660" s="7">
        <v>239009</v>
      </c>
    </row>
    <row r="661" spans="1:6">
      <c r="A661" s="32" t="s">
        <v>1344</v>
      </c>
      <c r="B661" s="11">
        <v>10450</v>
      </c>
      <c r="C661" s="11">
        <v>10831</v>
      </c>
      <c r="D661" s="11">
        <v>8518</v>
      </c>
      <c r="E661" s="7">
        <v>9250</v>
      </c>
      <c r="F661" s="7">
        <v>9006</v>
      </c>
    </row>
    <row r="662" spans="1:6">
      <c r="A662" s="32" t="s">
        <v>84</v>
      </c>
      <c r="B662" s="11">
        <v>101159</v>
      </c>
      <c r="C662" s="11">
        <v>103568</v>
      </c>
      <c r="D662" s="11">
        <v>105018</v>
      </c>
      <c r="E662" s="7">
        <v>105578</v>
      </c>
      <c r="F662" s="7">
        <v>105975</v>
      </c>
    </row>
    <row r="663" spans="1:6">
      <c r="A663" s="32"/>
      <c r="B663" s="11"/>
      <c r="C663" s="11"/>
      <c r="D663" s="11"/>
      <c r="E663" s="11"/>
    </row>
    <row r="664" spans="1:6">
      <c r="A664" s="32"/>
      <c r="B664" s="11"/>
      <c r="C664" s="11"/>
      <c r="D664" s="11"/>
      <c r="E664" s="11"/>
    </row>
    <row r="665" spans="1:6">
      <c r="A665" s="32"/>
      <c r="B665" s="11"/>
      <c r="C665" s="11"/>
      <c r="D665" s="11"/>
      <c r="E665" s="11"/>
    </row>
    <row r="666" spans="1:6">
      <c r="A666" s="1119"/>
      <c r="B666" s="1130"/>
      <c r="C666" s="1130"/>
      <c r="D666" s="1130"/>
      <c r="E666" s="1130"/>
    </row>
    <row r="667" spans="1:6">
      <c r="A667" s="1879" t="s">
        <v>85</v>
      </c>
      <c r="B667" s="1879"/>
      <c r="C667" s="1879"/>
      <c r="D667" s="1879"/>
      <c r="E667" s="1879"/>
      <c r="F667" s="369"/>
    </row>
    <row r="668" spans="1:6">
      <c r="A668" s="1118"/>
      <c r="B668" s="1591">
        <v>2020</v>
      </c>
      <c r="C668" s="1591">
        <v>2021</v>
      </c>
      <c r="D668" s="1591">
        <v>2022</v>
      </c>
      <c r="E668" s="1591">
        <v>2023</v>
      </c>
      <c r="F668" s="1104">
        <v>2024</v>
      </c>
    </row>
    <row r="669" spans="1:6">
      <c r="A669" s="18" t="s">
        <v>1074</v>
      </c>
      <c r="B669" s="11"/>
      <c r="C669" s="11"/>
      <c r="D669" s="11"/>
      <c r="E669" s="11"/>
    </row>
    <row r="670" spans="1:6">
      <c r="A670" s="3" t="s">
        <v>81</v>
      </c>
      <c r="B670" s="196">
        <v>100630</v>
      </c>
      <c r="C670" s="196">
        <v>101466</v>
      </c>
      <c r="D670" s="196">
        <v>98572</v>
      </c>
      <c r="E670" s="846">
        <v>99469</v>
      </c>
      <c r="F670" s="846">
        <v>99388</v>
      </c>
    </row>
    <row r="671" spans="1:6">
      <c r="A671" s="32" t="s">
        <v>82</v>
      </c>
      <c r="B671" s="11">
        <v>17969</v>
      </c>
      <c r="C671" s="11">
        <v>18259</v>
      </c>
      <c r="D671" s="11">
        <v>17844</v>
      </c>
      <c r="E671" s="7">
        <v>18134</v>
      </c>
      <c r="F671" s="7">
        <v>18185</v>
      </c>
    </row>
    <row r="672" spans="1:6">
      <c r="A672" s="32" t="s">
        <v>1078</v>
      </c>
      <c r="B672" s="11">
        <v>1558</v>
      </c>
      <c r="C672" s="11">
        <v>1143</v>
      </c>
      <c r="D672" s="11">
        <v>1196</v>
      </c>
      <c r="E672" s="7">
        <v>1212</v>
      </c>
      <c r="F672" s="7">
        <v>1249</v>
      </c>
    </row>
    <row r="673" spans="1:6">
      <c r="A673" s="32" t="s">
        <v>83</v>
      </c>
      <c r="B673" s="11">
        <v>26925</v>
      </c>
      <c r="C673" s="11">
        <v>27565</v>
      </c>
      <c r="D673" s="11">
        <v>27744</v>
      </c>
      <c r="E673" s="7">
        <v>28168</v>
      </c>
      <c r="F673" s="7">
        <v>28261</v>
      </c>
    </row>
    <row r="674" spans="1:6">
      <c r="A674" s="32" t="s">
        <v>46</v>
      </c>
      <c r="B674" s="11">
        <v>13490</v>
      </c>
      <c r="C674" s="11">
        <v>13586</v>
      </c>
      <c r="D674" s="11">
        <v>12882</v>
      </c>
      <c r="E674" s="7">
        <v>12638</v>
      </c>
      <c r="F674" s="7">
        <v>11428</v>
      </c>
    </row>
    <row r="675" spans="1:6">
      <c r="A675" s="32" t="s">
        <v>1260</v>
      </c>
      <c r="B675" s="11">
        <v>10</v>
      </c>
      <c r="C675" s="11">
        <v>3</v>
      </c>
      <c r="D675" s="11">
        <v>4</v>
      </c>
      <c r="E675" s="7">
        <v>7</v>
      </c>
      <c r="F675" s="7">
        <v>540</v>
      </c>
    </row>
    <row r="676" spans="1:6">
      <c r="A676" s="32" t="s">
        <v>47</v>
      </c>
      <c r="B676" s="11">
        <v>10173</v>
      </c>
      <c r="C676" s="11">
        <v>10278</v>
      </c>
      <c r="D676" s="11">
        <v>10032</v>
      </c>
      <c r="E676" s="7">
        <v>10128</v>
      </c>
      <c r="F676" s="7">
        <v>10546</v>
      </c>
    </row>
    <row r="677" spans="1:6">
      <c r="A677" s="32" t="s">
        <v>1193</v>
      </c>
      <c r="B677" s="11">
        <v>25</v>
      </c>
      <c r="C677" s="11">
        <v>25</v>
      </c>
      <c r="D677" s="11">
        <v>26</v>
      </c>
      <c r="E677" s="7">
        <v>28</v>
      </c>
      <c r="F677" s="7">
        <v>30</v>
      </c>
    </row>
    <row r="678" spans="1:6">
      <c r="A678" s="32" t="s">
        <v>48</v>
      </c>
      <c r="B678" s="11">
        <v>26031</v>
      </c>
      <c r="C678" s="11">
        <v>26078</v>
      </c>
      <c r="D678" s="11">
        <v>24228</v>
      </c>
      <c r="E678" s="7">
        <v>24484</v>
      </c>
      <c r="F678" s="7">
        <v>24531</v>
      </c>
    </row>
    <row r="679" spans="1:6">
      <c r="A679" s="32" t="s">
        <v>1319</v>
      </c>
      <c r="B679" s="11">
        <v>650</v>
      </c>
      <c r="C679" s="11">
        <v>704</v>
      </c>
      <c r="D679" s="11">
        <v>704</v>
      </c>
      <c r="E679" s="7">
        <v>715</v>
      </c>
      <c r="F679" s="7">
        <v>719</v>
      </c>
    </row>
    <row r="680" spans="1:6">
      <c r="A680" s="32" t="s">
        <v>84</v>
      </c>
      <c r="B680" s="11">
        <v>4484</v>
      </c>
      <c r="C680" s="11">
        <v>4557</v>
      </c>
      <c r="D680" s="11">
        <v>4646</v>
      </c>
      <c r="E680" s="7">
        <v>4705</v>
      </c>
      <c r="F680" s="7">
        <v>5188</v>
      </c>
    </row>
    <row r="681" spans="1:6">
      <c r="A681" s="18" t="s">
        <v>1075</v>
      </c>
      <c r="B681" s="11"/>
      <c r="C681" s="11"/>
      <c r="D681" s="11"/>
      <c r="E681" s="7"/>
    </row>
    <row r="682" spans="1:6">
      <c r="A682" s="3" t="s">
        <v>81</v>
      </c>
      <c r="B682" s="196">
        <v>985595</v>
      </c>
      <c r="C682" s="196">
        <v>1000181</v>
      </c>
      <c r="D682" s="196">
        <v>1038038</v>
      </c>
      <c r="E682" s="846">
        <v>1077951</v>
      </c>
      <c r="F682" s="846">
        <v>1138830</v>
      </c>
    </row>
    <row r="683" spans="1:6">
      <c r="A683" s="32" t="s">
        <v>82</v>
      </c>
      <c r="B683" s="11">
        <v>50414</v>
      </c>
      <c r="C683" s="11">
        <v>51010</v>
      </c>
      <c r="D683" s="11">
        <v>52076</v>
      </c>
      <c r="E683" s="7">
        <v>52641</v>
      </c>
      <c r="F683" s="7">
        <v>53964</v>
      </c>
    </row>
    <row r="684" spans="1:6">
      <c r="A684" s="32" t="s">
        <v>53</v>
      </c>
      <c r="B684" s="11">
        <v>125599</v>
      </c>
      <c r="C684" s="11">
        <v>126536</v>
      </c>
      <c r="D684" s="11">
        <v>127906</v>
      </c>
      <c r="E684" s="7">
        <v>129260</v>
      </c>
      <c r="F684" s="7">
        <v>135817</v>
      </c>
    </row>
    <row r="685" spans="1:6">
      <c r="A685" s="32" t="s">
        <v>83</v>
      </c>
      <c r="B685" s="11">
        <v>79252</v>
      </c>
      <c r="C685" s="11">
        <v>80458</v>
      </c>
      <c r="D685" s="11">
        <v>80029</v>
      </c>
      <c r="E685" s="7">
        <v>80158</v>
      </c>
      <c r="F685" s="7">
        <v>82578</v>
      </c>
    </row>
    <row r="686" spans="1:6">
      <c r="A686" s="32" t="s">
        <v>46</v>
      </c>
      <c r="B686" s="11">
        <v>273618</v>
      </c>
      <c r="C686" s="11">
        <v>273804</v>
      </c>
      <c r="D686" s="11">
        <v>306117</v>
      </c>
      <c r="E686" s="7">
        <v>335963</v>
      </c>
      <c r="F686" s="7">
        <v>362765</v>
      </c>
    </row>
    <row r="687" spans="1:6">
      <c r="A687" s="32" t="s">
        <v>1260</v>
      </c>
      <c r="B687" s="11">
        <v>3359</v>
      </c>
      <c r="C687" s="11">
        <v>3664</v>
      </c>
      <c r="D687" s="11">
        <v>3786</v>
      </c>
      <c r="E687" s="7">
        <v>4065</v>
      </c>
      <c r="F687" s="7">
        <v>23446</v>
      </c>
    </row>
    <row r="688" spans="1:6">
      <c r="A688" s="32" t="s">
        <v>47</v>
      </c>
      <c r="B688" s="11">
        <v>205387</v>
      </c>
      <c r="C688" s="11">
        <v>208010</v>
      </c>
      <c r="D688" s="11">
        <v>215865</v>
      </c>
      <c r="E688" s="7">
        <v>215401</v>
      </c>
      <c r="F688" s="7">
        <v>224859</v>
      </c>
    </row>
    <row r="689" spans="1:6">
      <c r="A689" s="32" t="s">
        <v>1193</v>
      </c>
      <c r="B689" s="11">
        <v>3372</v>
      </c>
      <c r="C689" s="11">
        <v>3378</v>
      </c>
      <c r="D689" s="11">
        <v>3482</v>
      </c>
      <c r="E689" s="7">
        <v>3529</v>
      </c>
      <c r="F689" s="7">
        <v>3603</v>
      </c>
    </row>
    <row r="690" spans="1:6">
      <c r="A690" s="32" t="s">
        <v>48</v>
      </c>
      <c r="B690" s="11">
        <v>245850</v>
      </c>
      <c r="C690" s="11">
        <v>254754</v>
      </c>
      <c r="D690" s="11">
        <v>250253</v>
      </c>
      <c r="E690" s="7">
        <v>258603</v>
      </c>
      <c r="F690" s="7">
        <v>272752</v>
      </c>
    </row>
    <row r="691" spans="1:6">
      <c r="A691" s="32" t="s">
        <v>1319</v>
      </c>
      <c r="B691" s="11">
        <v>17540</v>
      </c>
      <c r="C691" s="11">
        <v>18600</v>
      </c>
      <c r="D691" s="11">
        <v>13709</v>
      </c>
      <c r="E691" s="7">
        <v>13760</v>
      </c>
      <c r="F691" s="7">
        <v>14060</v>
      </c>
    </row>
    <row r="692" spans="1:6">
      <c r="A692" s="1119" t="s">
        <v>84</v>
      </c>
      <c r="B692" s="1130">
        <v>5475</v>
      </c>
      <c r="C692" s="1130">
        <v>5609</v>
      </c>
      <c r="D692" s="1130">
        <v>5792</v>
      </c>
      <c r="E692" s="991">
        <v>5925</v>
      </c>
      <c r="F692" s="991">
        <v>6095</v>
      </c>
    </row>
    <row r="693" spans="1:6">
      <c r="A693" s="190"/>
      <c r="B693" s="7"/>
      <c r="C693" s="7"/>
      <c r="D693" s="7"/>
      <c r="E693" s="7"/>
    </row>
    <row r="694" spans="1:6" ht="15.75">
      <c r="A694" s="1875" t="s">
        <v>1079</v>
      </c>
      <c r="B694" s="1875"/>
      <c r="C694" s="1875"/>
      <c r="D694" s="657"/>
      <c r="E694" s="7"/>
    </row>
    <row r="695" spans="1:6" ht="15.75">
      <c r="A695" s="1132"/>
      <c r="B695" s="991"/>
      <c r="C695" s="991"/>
      <c r="D695" s="991"/>
      <c r="E695" s="991"/>
      <c r="F695" s="369"/>
    </row>
    <row r="696" spans="1:6">
      <c r="A696" s="1129"/>
      <c r="B696" s="1591">
        <v>2020</v>
      </c>
      <c r="C696" s="1591">
        <v>2021</v>
      </c>
      <c r="D696" s="1591">
        <v>2022</v>
      </c>
      <c r="E696" s="1591">
        <v>2023</v>
      </c>
      <c r="F696" s="1104">
        <v>2024</v>
      </c>
    </row>
    <row r="697" spans="1:6">
      <c r="A697" s="196"/>
      <c r="B697" s="7"/>
      <c r="C697" s="7"/>
      <c r="D697" s="7"/>
      <c r="E697" s="7"/>
    </row>
    <row r="698" spans="1:6">
      <c r="A698" s="187" t="s">
        <v>1025</v>
      </c>
      <c r="B698" s="7"/>
      <c r="C698" s="7"/>
      <c r="D698" s="7"/>
      <c r="E698" s="7"/>
    </row>
    <row r="699" spans="1:6">
      <c r="A699" s="200" t="s">
        <v>1080</v>
      </c>
      <c r="B699" s="11">
        <v>1711.5</v>
      </c>
      <c r="C699" s="11">
        <v>1717.8</v>
      </c>
      <c r="D699" s="11">
        <v>1725.3</v>
      </c>
      <c r="E699" s="992" t="s">
        <v>1535</v>
      </c>
      <c r="F699" s="992">
        <v>1743.4</v>
      </c>
    </row>
    <row r="700" spans="1:6">
      <c r="A700" s="200" t="s">
        <v>1081</v>
      </c>
      <c r="B700" s="11">
        <v>94</v>
      </c>
      <c r="C700" s="11">
        <v>95</v>
      </c>
      <c r="D700" s="11">
        <v>95</v>
      </c>
      <c r="E700" s="992">
        <v>80</v>
      </c>
      <c r="F700" s="992">
        <v>105</v>
      </c>
    </row>
    <row r="701" spans="1:6">
      <c r="A701" s="200" t="s">
        <v>1082</v>
      </c>
      <c r="B701" s="11">
        <v>2.2000000000000002</v>
      </c>
      <c r="C701" s="11">
        <v>2.2000000000000002</v>
      </c>
      <c r="D701" s="11">
        <v>2.1</v>
      </c>
      <c r="E701" s="992" t="s">
        <v>1536</v>
      </c>
      <c r="F701" s="7">
        <v>2.2000000000000002</v>
      </c>
    </row>
    <row r="702" spans="1:6">
      <c r="A702" s="187" t="s">
        <v>1002</v>
      </c>
      <c r="B702" s="11"/>
      <c r="C702" s="11"/>
      <c r="D702" s="11"/>
      <c r="E702" s="7"/>
    </row>
    <row r="703" spans="1:6">
      <c r="A703" s="200" t="s">
        <v>1082</v>
      </c>
      <c r="B703" s="11">
        <v>3.3</v>
      </c>
      <c r="C703" s="11">
        <v>3</v>
      </c>
      <c r="D703" s="11">
        <v>0.4</v>
      </c>
      <c r="E703" s="7">
        <v>0.4</v>
      </c>
      <c r="F703" s="7">
        <v>5</v>
      </c>
    </row>
    <row r="704" spans="1:6">
      <c r="A704" s="187" t="s">
        <v>1003</v>
      </c>
      <c r="B704" s="11"/>
      <c r="C704" s="11"/>
      <c r="D704" s="11"/>
      <c r="E704" s="7"/>
    </row>
    <row r="705" spans="1:6">
      <c r="A705" s="200" t="s">
        <v>1083</v>
      </c>
      <c r="B705" s="11">
        <v>242</v>
      </c>
      <c r="C705" s="11">
        <v>279</v>
      </c>
      <c r="D705" s="11">
        <v>251</v>
      </c>
      <c r="E705" s="992">
        <v>238</v>
      </c>
      <c r="F705" s="7">
        <v>2187.9</v>
      </c>
    </row>
    <row r="706" spans="1:6">
      <c r="A706" s="187" t="s">
        <v>1004</v>
      </c>
      <c r="B706" s="11"/>
      <c r="C706" s="11"/>
      <c r="D706" s="11"/>
      <c r="E706" s="7"/>
      <c r="F706" s="7">
        <v>131.19999999999999</v>
      </c>
    </row>
    <row r="707" spans="1:6">
      <c r="A707" s="200" t="s">
        <v>1080</v>
      </c>
      <c r="B707" s="11">
        <v>1456.4</v>
      </c>
      <c r="C707" s="11">
        <v>1557.1</v>
      </c>
      <c r="D707" s="11">
        <v>1542.8</v>
      </c>
      <c r="E707" s="992" t="s">
        <v>1537</v>
      </c>
      <c r="F707" s="7">
        <v>1563.7</v>
      </c>
    </row>
    <row r="708" spans="1:6">
      <c r="A708" s="200" t="s">
        <v>1084</v>
      </c>
      <c r="B708" s="11">
        <v>79</v>
      </c>
      <c r="C708" s="11">
        <v>81</v>
      </c>
      <c r="D708" s="11">
        <v>82</v>
      </c>
      <c r="E708" s="992">
        <v>80</v>
      </c>
      <c r="F708" s="7">
        <v>91</v>
      </c>
    </row>
    <row r="709" spans="1:6">
      <c r="A709" s="200" t="s">
        <v>1082</v>
      </c>
      <c r="B709" s="11">
        <v>2.2999999999999998</v>
      </c>
      <c r="C709" s="11">
        <v>2.2999999999999998</v>
      </c>
      <c r="D709" s="11">
        <v>2.2999999999999998</v>
      </c>
      <c r="E709" s="7">
        <v>2.2000000000000002</v>
      </c>
      <c r="F709" s="7">
        <v>2.2999999999999998</v>
      </c>
    </row>
    <row r="710" spans="1:6">
      <c r="A710" s="187" t="s">
        <v>1040</v>
      </c>
      <c r="B710" s="11"/>
      <c r="C710" s="11"/>
      <c r="D710" s="11"/>
      <c r="E710" s="7"/>
      <c r="F710" s="7">
        <v>2.2999999999999998</v>
      </c>
    </row>
    <row r="711" spans="1:6">
      <c r="A711" s="200" t="s">
        <v>1080</v>
      </c>
      <c r="B711" s="11">
        <v>1776.4</v>
      </c>
      <c r="C711" s="11">
        <v>1754.8</v>
      </c>
      <c r="D711" s="11">
        <v>1768.3</v>
      </c>
      <c r="E711" s="992" t="s">
        <v>1538</v>
      </c>
      <c r="F711" s="7">
        <v>1798.2</v>
      </c>
    </row>
    <row r="712" spans="1:6">
      <c r="A712" s="200" t="s">
        <v>1085</v>
      </c>
      <c r="B712" s="11">
        <v>92</v>
      </c>
      <c r="C712" s="11">
        <v>91</v>
      </c>
      <c r="D712" s="11">
        <v>92</v>
      </c>
      <c r="E712" s="992">
        <v>89</v>
      </c>
      <c r="F712" s="7">
        <v>89</v>
      </c>
    </row>
    <row r="713" spans="1:6">
      <c r="A713" s="1133" t="s">
        <v>1082</v>
      </c>
      <c r="B713" s="1130">
        <v>2.2000000000000002</v>
      </c>
      <c r="C713" s="1130">
        <v>2.2000000000000002</v>
      </c>
      <c r="D713" s="1130">
        <v>2.1</v>
      </c>
      <c r="E713" s="991">
        <v>2.1</v>
      </c>
      <c r="F713" s="991">
        <v>2.2000000000000002</v>
      </c>
    </row>
    <row r="714" spans="1:6" ht="12.75" customHeight="1">
      <c r="A714" s="662"/>
      <c r="B714" s="662"/>
      <c r="C714" s="662"/>
      <c r="D714" s="662"/>
      <c r="E714" s="7"/>
    </row>
    <row r="715" spans="1:6" ht="12.75" customHeight="1">
      <c r="A715" s="1884" t="s">
        <v>1086</v>
      </c>
      <c r="B715" s="1884"/>
      <c r="C715" s="1884"/>
      <c r="D715" s="658"/>
      <c r="E715" s="7"/>
    </row>
    <row r="716" spans="1:6" ht="15.75">
      <c r="A716" s="1132"/>
      <c r="B716" s="991"/>
      <c r="C716" s="991"/>
      <c r="D716" s="991"/>
      <c r="E716" s="991"/>
      <c r="F716" s="369"/>
    </row>
    <row r="717" spans="1:6">
      <c r="A717" s="1129"/>
      <c r="B717" s="1591">
        <v>2020</v>
      </c>
      <c r="C717" s="1591">
        <v>2021</v>
      </c>
      <c r="D717" s="1591">
        <v>2022</v>
      </c>
      <c r="E717" s="1591">
        <v>2023</v>
      </c>
      <c r="F717" s="1104">
        <v>2024</v>
      </c>
    </row>
    <row r="718" spans="1:6">
      <c r="A718" s="189" t="s">
        <v>1428</v>
      </c>
      <c r="B718" s="7"/>
      <c r="C718" s="7"/>
      <c r="D718" s="7"/>
      <c r="E718" s="7"/>
    </row>
    <row r="719" spans="1:6">
      <c r="A719" s="3" t="s">
        <v>81</v>
      </c>
      <c r="B719" s="216">
        <v>1711.5</v>
      </c>
      <c r="C719" s="216">
        <v>1717.8</v>
      </c>
      <c r="D719" s="216">
        <v>1725.3</v>
      </c>
      <c r="E719" s="993" t="s">
        <v>1535</v>
      </c>
      <c r="F719" s="846">
        <v>1743.4</v>
      </c>
    </row>
    <row r="720" spans="1:6">
      <c r="A720" s="32" t="s">
        <v>82</v>
      </c>
      <c r="B720" s="215">
        <v>1452.1</v>
      </c>
      <c r="C720" s="215">
        <v>1451.3</v>
      </c>
      <c r="D720" s="215">
        <v>1495.2</v>
      </c>
      <c r="E720" s="992" t="s">
        <v>1539</v>
      </c>
      <c r="F720" s="7">
        <v>1486</v>
      </c>
    </row>
    <row r="721" spans="1:6">
      <c r="A721" s="32" t="s">
        <v>53</v>
      </c>
      <c r="B721" s="217">
        <v>2039.4</v>
      </c>
      <c r="C721" s="217">
        <v>2039.8</v>
      </c>
      <c r="D721" s="215">
        <v>2039.9</v>
      </c>
      <c r="E721" s="992" t="s">
        <v>1540</v>
      </c>
      <c r="F721" s="7">
        <v>2075.3000000000002</v>
      </c>
    </row>
    <row r="722" spans="1:6">
      <c r="A722" s="32" t="s">
        <v>83</v>
      </c>
      <c r="B722" s="215">
        <v>1581.6</v>
      </c>
      <c r="C722" s="215">
        <v>1630.1</v>
      </c>
      <c r="D722" s="215">
        <v>1618.6</v>
      </c>
      <c r="E722" s="992" t="s">
        <v>1541</v>
      </c>
      <c r="F722" s="7">
        <v>1619.5</v>
      </c>
    </row>
    <row r="723" spans="1:6">
      <c r="A723" s="32" t="s">
        <v>46</v>
      </c>
      <c r="B723" s="217">
        <v>1930.1</v>
      </c>
      <c r="C723" s="217">
        <v>1931.6</v>
      </c>
      <c r="D723" s="215">
        <v>1937.2</v>
      </c>
      <c r="E723" s="992" t="s">
        <v>1542</v>
      </c>
      <c r="F723" s="7">
        <v>1993.4</v>
      </c>
    </row>
    <row r="724" spans="1:6">
      <c r="A724" s="32" t="s">
        <v>1260</v>
      </c>
      <c r="B724" s="215">
        <v>950.8</v>
      </c>
      <c r="C724" s="215">
        <v>858.5</v>
      </c>
      <c r="D724" s="215">
        <v>858.6</v>
      </c>
      <c r="E724" s="992" t="s">
        <v>1543</v>
      </c>
      <c r="F724" s="7">
        <v>2341</v>
      </c>
    </row>
    <row r="725" spans="1:6">
      <c r="A725" s="32" t="s">
        <v>47</v>
      </c>
      <c r="B725" s="215">
        <v>1303.9000000000001</v>
      </c>
      <c r="C725" s="215">
        <v>1304.5999999999999</v>
      </c>
      <c r="D725" s="215">
        <v>1306.5</v>
      </c>
      <c r="E725" s="992" t="s">
        <v>1544</v>
      </c>
      <c r="F725" s="7">
        <v>1310.7</v>
      </c>
    </row>
    <row r="726" spans="1:6">
      <c r="A726" s="32" t="s">
        <v>1193</v>
      </c>
      <c r="B726" s="215">
        <v>1209.8</v>
      </c>
      <c r="C726" s="215">
        <v>1208.5</v>
      </c>
      <c r="D726" s="215">
        <v>1207.7</v>
      </c>
      <c r="E726" s="992" t="s">
        <v>1545</v>
      </c>
      <c r="F726" s="7">
        <v>1202.8</v>
      </c>
    </row>
    <row r="727" spans="1:6">
      <c r="A727" s="32" t="s">
        <v>48</v>
      </c>
      <c r="B727" s="215">
        <v>2011.4</v>
      </c>
      <c r="C727" s="215">
        <v>2018.5</v>
      </c>
      <c r="D727" s="215">
        <v>2035.6</v>
      </c>
      <c r="E727" s="992" t="s">
        <v>1546</v>
      </c>
      <c r="F727" s="7">
        <v>2072.6999999999998</v>
      </c>
    </row>
    <row r="728" spans="1:6">
      <c r="A728" s="32" t="s">
        <v>1319</v>
      </c>
      <c r="B728" s="217">
        <v>1431.1</v>
      </c>
      <c r="C728" s="217">
        <v>1445.1</v>
      </c>
      <c r="D728" s="215">
        <v>1412.6</v>
      </c>
      <c r="E728" s="992" t="s">
        <v>1547</v>
      </c>
      <c r="F728" s="7">
        <v>1467.8</v>
      </c>
    </row>
    <row r="729" spans="1:6">
      <c r="A729" s="32" t="s">
        <v>84</v>
      </c>
      <c r="B729" s="215">
        <v>1280.3</v>
      </c>
      <c r="C729" s="215">
        <v>1279.3</v>
      </c>
      <c r="D729" s="215">
        <v>1280.2</v>
      </c>
      <c r="E729" s="992" t="s">
        <v>1548</v>
      </c>
      <c r="F729" s="7">
        <v>1302</v>
      </c>
    </row>
    <row r="730" spans="1:6">
      <c r="A730" s="32"/>
      <c r="B730" s="215"/>
      <c r="C730" s="215"/>
      <c r="D730" s="215"/>
      <c r="E730" s="215"/>
    </row>
    <row r="731" spans="1:6">
      <c r="A731" s="32"/>
      <c r="B731" s="215"/>
      <c r="C731" s="215"/>
      <c r="D731" s="215"/>
      <c r="E731" s="215"/>
    </row>
    <row r="732" spans="1:6">
      <c r="A732" s="32"/>
      <c r="B732" s="215"/>
      <c r="C732" s="215"/>
      <c r="D732" s="215"/>
      <c r="E732" s="215"/>
    </row>
    <row r="733" spans="1:6">
      <c r="A733" s="1874" t="s">
        <v>85</v>
      </c>
      <c r="B733" s="1874"/>
      <c r="C733" s="1874"/>
      <c r="D733" s="1874"/>
      <c r="E733" s="1874"/>
      <c r="F733" s="369"/>
    </row>
    <row r="734" spans="1:6">
      <c r="A734" s="1118"/>
      <c r="B734" s="1591">
        <v>2020</v>
      </c>
      <c r="C734" s="1591">
        <v>2021</v>
      </c>
      <c r="D734" s="1591">
        <v>2022</v>
      </c>
      <c r="E734" s="1591">
        <v>2023</v>
      </c>
      <c r="F734" s="1595">
        <v>2024</v>
      </c>
    </row>
    <row r="735" spans="1:6">
      <c r="A735" s="189" t="s">
        <v>1429</v>
      </c>
      <c r="B735" s="215"/>
      <c r="C735" s="215"/>
      <c r="D735" s="215"/>
      <c r="E735" s="215"/>
    </row>
    <row r="736" spans="1:6">
      <c r="A736" s="3" t="s">
        <v>81</v>
      </c>
      <c r="B736" s="214">
        <v>94</v>
      </c>
      <c r="C736" s="214">
        <v>95</v>
      </c>
      <c r="D736" s="216">
        <v>95</v>
      </c>
      <c r="E736" s="993">
        <v>94</v>
      </c>
      <c r="F736" s="846">
        <v>105</v>
      </c>
    </row>
    <row r="737" spans="1:6">
      <c r="A737" s="32" t="s">
        <v>82</v>
      </c>
      <c r="B737" s="215">
        <v>73</v>
      </c>
      <c r="C737" s="215">
        <v>72</v>
      </c>
      <c r="D737" s="215">
        <v>72</v>
      </c>
      <c r="E737" s="992">
        <v>71</v>
      </c>
      <c r="F737" s="7">
        <v>73</v>
      </c>
    </row>
    <row r="738" spans="1:6">
      <c r="A738" s="32" t="s">
        <v>53</v>
      </c>
      <c r="B738" s="215">
        <v>135</v>
      </c>
      <c r="C738" s="215">
        <v>148</v>
      </c>
      <c r="D738" s="215">
        <v>149</v>
      </c>
      <c r="E738" s="992">
        <v>150</v>
      </c>
      <c r="F738" s="7">
        <v>151</v>
      </c>
    </row>
    <row r="739" spans="1:6">
      <c r="A739" s="32" t="s">
        <v>83</v>
      </c>
      <c r="B739" s="130">
        <v>84</v>
      </c>
      <c r="C739" s="130">
        <v>83</v>
      </c>
      <c r="D739" s="215">
        <v>79</v>
      </c>
      <c r="E739" s="992">
        <v>76</v>
      </c>
      <c r="F739" s="7">
        <v>76</v>
      </c>
    </row>
    <row r="740" spans="1:6">
      <c r="A740" s="32" t="s">
        <v>46</v>
      </c>
      <c r="B740" s="215">
        <v>112</v>
      </c>
      <c r="C740" s="215">
        <v>112</v>
      </c>
      <c r="D740" s="215">
        <v>112</v>
      </c>
      <c r="E740" s="992">
        <v>111</v>
      </c>
      <c r="F740" s="7">
        <v>145</v>
      </c>
    </row>
    <row r="741" spans="1:6">
      <c r="A741" s="32" t="s">
        <v>1260</v>
      </c>
      <c r="B741" s="130">
        <v>55</v>
      </c>
      <c r="C741" s="130"/>
      <c r="D741" s="215">
        <v>55</v>
      </c>
      <c r="E741" s="992" t="s">
        <v>1549</v>
      </c>
      <c r="F741" s="7">
        <v>120</v>
      </c>
    </row>
    <row r="742" spans="1:6">
      <c r="A742" s="32" t="s">
        <v>47</v>
      </c>
      <c r="B742" s="215">
        <v>73</v>
      </c>
      <c r="C742" s="215">
        <v>72</v>
      </c>
      <c r="D742" s="215">
        <v>73</v>
      </c>
      <c r="E742" s="992">
        <v>72</v>
      </c>
      <c r="F742" s="7">
        <v>72</v>
      </c>
    </row>
    <row r="743" spans="1:6">
      <c r="A743" s="32" t="s">
        <v>1193</v>
      </c>
      <c r="B743" s="130">
        <v>72</v>
      </c>
      <c r="C743" s="130"/>
      <c r="D743" s="215">
        <v>69</v>
      </c>
      <c r="E743" s="992" t="s">
        <v>1549</v>
      </c>
      <c r="F743" s="7">
        <v>69</v>
      </c>
    </row>
    <row r="744" spans="1:6">
      <c r="A744" s="32" t="s">
        <v>48</v>
      </c>
      <c r="B744" s="215">
        <v>76</v>
      </c>
      <c r="C744" s="215">
        <v>75</v>
      </c>
      <c r="D744" s="215">
        <v>76</v>
      </c>
      <c r="E744" s="992">
        <v>76</v>
      </c>
      <c r="F744" s="7">
        <v>77</v>
      </c>
    </row>
    <row r="745" spans="1:6">
      <c r="A745" s="32" t="s">
        <v>1319</v>
      </c>
      <c r="B745" s="130">
        <v>64</v>
      </c>
      <c r="C745" s="130"/>
      <c r="D745" s="215">
        <v>65</v>
      </c>
      <c r="E745" s="992" t="s">
        <v>1549</v>
      </c>
      <c r="F745" s="7">
        <v>63</v>
      </c>
    </row>
    <row r="746" spans="1:6">
      <c r="A746" s="32" t="s">
        <v>84</v>
      </c>
      <c r="B746" s="215">
        <v>23</v>
      </c>
      <c r="C746" s="215">
        <v>23</v>
      </c>
      <c r="D746" s="215">
        <v>22</v>
      </c>
      <c r="E746" s="992" t="s">
        <v>1549</v>
      </c>
      <c r="F746" s="7">
        <v>21</v>
      </c>
    </row>
    <row r="747" spans="1:6">
      <c r="A747" s="32"/>
      <c r="B747" s="215"/>
      <c r="C747" s="215"/>
      <c r="D747" s="215"/>
      <c r="E747" s="215"/>
    </row>
    <row r="748" spans="1:6">
      <c r="A748" s="189" t="s">
        <v>1430</v>
      </c>
      <c r="B748" s="215"/>
      <c r="C748" s="215"/>
      <c r="D748" s="215"/>
      <c r="E748" s="215"/>
    </row>
    <row r="749" spans="1:6">
      <c r="A749" s="3" t="s">
        <v>81</v>
      </c>
      <c r="B749" s="216">
        <v>2.2000000000000002</v>
      </c>
      <c r="C749" s="216">
        <v>2.2000000000000002</v>
      </c>
      <c r="D749" s="216">
        <v>2.1</v>
      </c>
      <c r="E749" s="993" t="s">
        <v>1536</v>
      </c>
      <c r="F749" s="846">
        <v>2.2000000000000002</v>
      </c>
    </row>
    <row r="750" spans="1:6">
      <c r="A750" s="32" t="s">
        <v>82</v>
      </c>
      <c r="B750" s="215">
        <v>2.2999999999999998</v>
      </c>
      <c r="C750" s="215">
        <v>2.2999999999999998</v>
      </c>
      <c r="D750" s="215">
        <v>2.2999999999999998</v>
      </c>
      <c r="E750" s="992" t="s">
        <v>1550</v>
      </c>
      <c r="F750" s="7">
        <v>2.2999999999999998</v>
      </c>
    </row>
    <row r="751" spans="1:6">
      <c r="A751" s="32" t="s">
        <v>53</v>
      </c>
      <c r="B751" s="215">
        <v>2.2000000000000002</v>
      </c>
      <c r="C751" s="215">
        <v>2.2000000000000002</v>
      </c>
      <c r="D751" s="215">
        <v>2.1</v>
      </c>
      <c r="E751" s="992" t="s">
        <v>1551</v>
      </c>
      <c r="F751" s="7">
        <v>2.2000000000000002</v>
      </c>
    </row>
    <row r="752" spans="1:6">
      <c r="A752" s="32" t="s">
        <v>83</v>
      </c>
      <c r="B752" s="217">
        <v>2</v>
      </c>
      <c r="C752" s="217">
        <v>2.2000000000000002</v>
      </c>
      <c r="D752" s="215">
        <v>2.2000000000000002</v>
      </c>
      <c r="E752" s="992" t="s">
        <v>1551</v>
      </c>
      <c r="F752" s="7">
        <v>2.2000000000000002</v>
      </c>
    </row>
    <row r="753" spans="1:6">
      <c r="A753" s="32" t="s">
        <v>46</v>
      </c>
      <c r="B753" s="215">
        <v>2.6</v>
      </c>
      <c r="C753" s="215">
        <v>2.6</v>
      </c>
      <c r="D753" s="215">
        <v>2.5</v>
      </c>
      <c r="E753" s="992" t="s">
        <v>1550</v>
      </c>
      <c r="F753" s="7">
        <v>2.6</v>
      </c>
    </row>
    <row r="754" spans="1:6">
      <c r="A754" s="32" t="s">
        <v>1260</v>
      </c>
      <c r="B754" s="215">
        <v>1.4</v>
      </c>
      <c r="C754" s="215">
        <v>1.4</v>
      </c>
      <c r="D754" s="215">
        <v>1.4</v>
      </c>
      <c r="E754" s="992" t="s">
        <v>1552</v>
      </c>
      <c r="F754" s="7">
        <v>2.1</v>
      </c>
    </row>
    <row r="755" spans="1:6">
      <c r="A755" s="32" t="s">
        <v>47</v>
      </c>
      <c r="B755" s="215">
        <v>2.2000000000000002</v>
      </c>
      <c r="C755" s="215">
        <v>2.2000000000000002</v>
      </c>
      <c r="D755" s="215">
        <v>2.1</v>
      </c>
      <c r="E755" s="992" t="s">
        <v>1536</v>
      </c>
      <c r="F755" s="7">
        <v>2.1</v>
      </c>
    </row>
    <row r="756" spans="1:6">
      <c r="A756" s="32" t="s">
        <v>1193</v>
      </c>
      <c r="B756" s="215">
        <v>0.6</v>
      </c>
      <c r="C756" s="215">
        <v>0.6</v>
      </c>
      <c r="D756" s="215">
        <v>0.6</v>
      </c>
      <c r="E756" s="992" t="s">
        <v>1553</v>
      </c>
      <c r="F756" s="7">
        <v>0.6</v>
      </c>
    </row>
    <row r="757" spans="1:6">
      <c r="A757" s="32" t="s">
        <v>48</v>
      </c>
      <c r="B757" s="215">
        <v>1.6</v>
      </c>
      <c r="C757" s="215">
        <v>1.6</v>
      </c>
      <c r="D757" s="215">
        <v>1.6</v>
      </c>
      <c r="E757" s="992" t="s">
        <v>1554</v>
      </c>
      <c r="F757" s="7">
        <v>1.6</v>
      </c>
    </row>
    <row r="758" spans="1:6">
      <c r="A758" s="32" t="s">
        <v>1319</v>
      </c>
      <c r="B758" s="217">
        <v>1.9</v>
      </c>
      <c r="C758" s="217">
        <v>1.9</v>
      </c>
      <c r="D758" s="215">
        <v>1.8</v>
      </c>
      <c r="E758" s="992" t="s">
        <v>1555</v>
      </c>
      <c r="F758" s="7">
        <v>1.9</v>
      </c>
    </row>
    <row r="759" spans="1:6">
      <c r="A759" s="1119" t="s">
        <v>84</v>
      </c>
      <c r="B759" s="1121">
        <v>2.5</v>
      </c>
      <c r="C759" s="1121">
        <v>2.5</v>
      </c>
      <c r="D759" s="1121">
        <v>2.5</v>
      </c>
      <c r="E759" s="1134" t="s">
        <v>1556</v>
      </c>
      <c r="F759" s="7">
        <v>2.6</v>
      </c>
    </row>
    <row r="760" spans="1:6" ht="13.5" thickBot="1">
      <c r="A760" s="166"/>
      <c r="B760" s="181"/>
      <c r="C760" s="181"/>
      <c r="D760" s="181"/>
      <c r="E760" s="181"/>
    </row>
  </sheetData>
  <mergeCells count="43">
    <mergeCell ref="A715:C715"/>
    <mergeCell ref="A478:E479"/>
    <mergeCell ref="A562:C562"/>
    <mergeCell ref="A578:C578"/>
    <mergeCell ref="A579:C579"/>
    <mergeCell ref="A480:C480"/>
    <mergeCell ref="A616:C616"/>
    <mergeCell ref="A694:C694"/>
    <mergeCell ref="A667:E667"/>
    <mergeCell ref="A600:E600"/>
    <mergeCell ref="A51:C51"/>
    <mergeCell ref="A98:C98"/>
    <mergeCell ref="A179:C179"/>
    <mergeCell ref="A267:C267"/>
    <mergeCell ref="A63:E63"/>
    <mergeCell ref="A417:C417"/>
    <mergeCell ref="A467:E467"/>
    <mergeCell ref="A534:E534"/>
    <mergeCell ref="A560:E560"/>
    <mergeCell ref="A561:E561"/>
    <mergeCell ref="A400:E400"/>
    <mergeCell ref="A97:E97"/>
    <mergeCell ref="A178:E178"/>
    <mergeCell ref="A265:E265"/>
    <mergeCell ref="A266:E266"/>
    <mergeCell ref="A130:E130"/>
    <mergeCell ref="A197:E197"/>
    <mergeCell ref="A733:E733"/>
    <mergeCell ref="A1:E1"/>
    <mergeCell ref="A2:E2"/>
    <mergeCell ref="A23:E23"/>
    <mergeCell ref="A41:E41"/>
    <mergeCell ref="A617:C617"/>
    <mergeCell ref="A29:E29"/>
    <mergeCell ref="A42:C42"/>
    <mergeCell ref="A50:E50"/>
    <mergeCell ref="A416:E416"/>
    <mergeCell ref="A24:C24"/>
    <mergeCell ref="A30:C30"/>
    <mergeCell ref="A3:C3"/>
    <mergeCell ref="A12:C12"/>
    <mergeCell ref="A11:E11"/>
    <mergeCell ref="A333:E333"/>
  </mergeCells>
  <pageMargins left="0.70866141732283472" right="0.70866141732283472" top="0.74803149606299213" bottom="0.74803149606299213" header="0.31496062992125984" footer="0.31496062992125984"/>
  <pageSetup paperSize="9" scale="80" firstPageNumber="19" orientation="portrait" useFirstPageNumber="1" r:id="rId1"/>
  <headerFooter alignWithMargins="0">
    <oddFooter>&amp;C&amp;P</oddFooter>
  </headerFooter>
  <rowBreaks count="11" manualBreakCount="11">
    <brk id="61" max="5" man="1"/>
    <brk id="127" max="5" man="1"/>
    <brk id="196" max="5" man="1"/>
    <brk id="261" max="5" man="1"/>
    <brk id="331" max="5" man="1"/>
    <brk id="399" max="5" man="1"/>
    <brk id="462" max="5" man="1"/>
    <brk id="533" max="5" man="1"/>
    <brk id="599" max="5" man="1"/>
    <brk id="666" max="5" man="1"/>
    <brk id="732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4" tint="-0.249977111117893"/>
  </sheetPr>
  <dimension ref="A1:CT167"/>
  <sheetViews>
    <sheetView view="pageBreakPreview" zoomScale="115" zoomScaleNormal="100" zoomScaleSheetLayoutView="115" workbookViewId="0">
      <selection activeCell="E166" sqref="E166"/>
    </sheetView>
  </sheetViews>
  <sheetFormatPr defaultRowHeight="12.75"/>
  <cols>
    <col min="1" max="1" width="43.6640625" customWidth="1"/>
    <col min="2" max="5" width="12.6640625" customWidth="1"/>
  </cols>
  <sheetData>
    <row r="1" spans="1:98" s="2" customFormat="1" ht="18" customHeight="1">
      <c r="A1" s="1890" t="s">
        <v>820</v>
      </c>
      <c r="B1" s="1890"/>
      <c r="C1" s="1890"/>
      <c r="D1" s="1890"/>
      <c r="E1" s="743"/>
    </row>
    <row r="2" spans="1:98" s="117" customFormat="1" ht="18" customHeight="1">
      <c r="A2" s="1893" t="s">
        <v>821</v>
      </c>
      <c r="B2" s="1893"/>
      <c r="C2" s="1893"/>
      <c r="D2" s="1893"/>
      <c r="E2" s="1893"/>
    </row>
    <row r="3" spans="1:98" s="117" customFormat="1" ht="18" customHeight="1">
      <c r="A3" s="1893" t="s">
        <v>1093</v>
      </c>
      <c r="B3" s="1893"/>
      <c r="C3" s="1893"/>
      <c r="D3" s="1893"/>
      <c r="E3" s="1893"/>
    </row>
    <row r="4" spans="1:98" s="117" customFormat="1" ht="18" customHeight="1">
      <c r="A4" s="1891" t="s">
        <v>37</v>
      </c>
      <c r="B4" s="1891"/>
      <c r="C4" s="1891"/>
      <c r="D4" s="1891"/>
      <c r="E4" s="1136"/>
      <c r="F4" s="1136"/>
    </row>
    <row r="5" spans="1:98" s="117" customFormat="1" ht="17.25" customHeight="1">
      <c r="A5" s="1135"/>
      <c r="B5" s="1597">
        <v>2020</v>
      </c>
      <c r="C5" s="1597">
        <v>2021</v>
      </c>
      <c r="D5" s="1597">
        <v>2022</v>
      </c>
      <c r="E5" s="1598">
        <v>2023</v>
      </c>
      <c r="F5" s="1665">
        <v>2024</v>
      </c>
    </row>
    <row r="6" spans="1:98" s="117" customFormat="1" ht="7.5" customHeight="1">
      <c r="A6" s="706"/>
      <c r="B6" s="707"/>
      <c r="C6" s="707"/>
      <c r="D6" s="707"/>
      <c r="E6" s="708"/>
    </row>
    <row r="7" spans="1:98" s="117" customFormat="1">
      <c r="A7" s="709" t="s">
        <v>38</v>
      </c>
      <c r="B7" s="710">
        <v>4251.6000000000004</v>
      </c>
      <c r="C7" s="710">
        <v>4961.2</v>
      </c>
      <c r="D7" s="711">
        <v>5297.1</v>
      </c>
      <c r="E7" s="712">
        <v>7733</v>
      </c>
      <c r="F7" s="704">
        <v>10130.4</v>
      </c>
    </row>
    <row r="8" spans="1:98" s="117" customFormat="1">
      <c r="A8" s="706" t="s">
        <v>43</v>
      </c>
      <c r="B8" s="707"/>
      <c r="C8" s="707"/>
      <c r="D8" s="707"/>
      <c r="E8" s="708"/>
    </row>
    <row r="9" spans="1:98" s="117" customFormat="1">
      <c r="A9" s="713" t="s">
        <v>44</v>
      </c>
      <c r="B9" s="714">
        <v>212.4</v>
      </c>
      <c r="C9" s="714">
        <v>249.5</v>
      </c>
      <c r="D9" s="707">
        <v>364.3</v>
      </c>
      <c r="E9" s="708">
        <v>433.8</v>
      </c>
      <c r="F9" s="117">
        <v>720.3</v>
      </c>
    </row>
    <row r="10" spans="1:98" s="117" customFormat="1">
      <c r="A10" s="713" t="s">
        <v>88</v>
      </c>
      <c r="B10" s="707">
        <v>541.9</v>
      </c>
      <c r="C10" s="707">
        <v>664.8</v>
      </c>
      <c r="D10" s="707">
        <v>693.3</v>
      </c>
      <c r="E10" s="708">
        <v>1021.2</v>
      </c>
      <c r="F10" s="117">
        <v>1278.2</v>
      </c>
    </row>
    <row r="11" spans="1:98" s="117" customFormat="1">
      <c r="A11" s="713" t="s">
        <v>45</v>
      </c>
      <c r="B11" s="707">
        <v>100.4</v>
      </c>
      <c r="C11" s="707">
        <v>55.3</v>
      </c>
      <c r="D11" s="707">
        <v>84.6</v>
      </c>
      <c r="E11" s="708">
        <v>116.8</v>
      </c>
      <c r="F11" s="117">
        <v>325.5</v>
      </c>
    </row>
    <row r="12" spans="1:98" s="117" customFormat="1">
      <c r="A12" s="713" t="s">
        <v>989</v>
      </c>
      <c r="B12" s="714">
        <v>1813.4</v>
      </c>
      <c r="C12" s="714">
        <v>2146.9</v>
      </c>
      <c r="D12" s="707">
        <v>2184.4</v>
      </c>
      <c r="E12" s="708">
        <v>3310</v>
      </c>
      <c r="F12" s="117">
        <v>4154.7</v>
      </c>
    </row>
    <row r="13" spans="1:98" s="117" customFormat="1" ht="12.6" customHeight="1">
      <c r="A13" s="713" t="s">
        <v>89</v>
      </c>
      <c r="B13" s="714">
        <v>760.7</v>
      </c>
      <c r="C13" s="714">
        <v>898.7</v>
      </c>
      <c r="D13" s="707">
        <v>917.5</v>
      </c>
      <c r="E13" s="708">
        <v>1413.7</v>
      </c>
      <c r="F13" s="117">
        <v>1754.9</v>
      </c>
    </row>
    <row r="14" spans="1:98" s="117" customFormat="1" ht="12.6" customHeight="1">
      <c r="A14" s="713" t="s">
        <v>90</v>
      </c>
      <c r="B14" s="714">
        <v>816.2</v>
      </c>
      <c r="C14" s="714">
        <v>936.7</v>
      </c>
      <c r="D14" s="707">
        <v>1039.5</v>
      </c>
      <c r="E14" s="708">
        <v>1418.2</v>
      </c>
      <c r="F14" s="117">
        <v>1885.5</v>
      </c>
    </row>
    <row r="15" spans="1:98" s="117" customFormat="1" ht="12.6" customHeight="1">
      <c r="A15" s="713" t="s">
        <v>91</v>
      </c>
      <c r="B15" s="714">
        <v>6.6</v>
      </c>
      <c r="C15" s="714">
        <v>9.3000000000000007</v>
      </c>
      <c r="D15" s="707">
        <v>13.5</v>
      </c>
      <c r="E15" s="708">
        <v>19.3</v>
      </c>
      <c r="F15" s="117">
        <v>11.3</v>
      </c>
    </row>
    <row r="16" spans="1:98" s="117" customFormat="1" ht="6" customHeight="1">
      <c r="A16" s="706"/>
      <c r="B16" s="707"/>
      <c r="C16" s="707"/>
      <c r="D16" s="707"/>
      <c r="E16" s="708"/>
      <c r="CT16" s="117" t="s">
        <v>20</v>
      </c>
    </row>
    <row r="17" spans="1:96" s="117" customFormat="1" ht="12.6" customHeight="1">
      <c r="A17" s="715" t="s">
        <v>92</v>
      </c>
      <c r="B17" s="711">
        <v>234.9</v>
      </c>
      <c r="C17" s="710">
        <v>147</v>
      </c>
      <c r="D17" s="711">
        <v>575.79999999999995</v>
      </c>
      <c r="E17" s="716">
        <v>454.7</v>
      </c>
      <c r="F17" s="705">
        <v>1265.4000000000001</v>
      </c>
      <c r="CM17" s="119"/>
      <c r="CN17" s="120"/>
      <c r="CO17" s="120"/>
      <c r="CP17" s="120"/>
      <c r="CQ17" s="120"/>
      <c r="CR17" s="120"/>
    </row>
    <row r="18" spans="1:96" s="117" customFormat="1" ht="12.6" customHeight="1">
      <c r="A18" s="717" t="s">
        <v>43</v>
      </c>
      <c r="B18" s="707"/>
      <c r="C18" s="707"/>
      <c r="D18" s="707"/>
      <c r="E18" s="708"/>
      <c r="CM18" s="119"/>
      <c r="CN18" s="120"/>
      <c r="CO18" s="120"/>
      <c r="CP18" s="120"/>
      <c r="CQ18" s="120"/>
      <c r="CR18" s="120"/>
    </row>
    <row r="19" spans="1:96" s="117" customFormat="1" ht="12.6" customHeight="1">
      <c r="A19" s="713" t="s">
        <v>93</v>
      </c>
      <c r="B19" s="714">
        <v>35.5</v>
      </c>
      <c r="C19" s="714">
        <v>37.6</v>
      </c>
      <c r="D19" s="714">
        <v>156.6</v>
      </c>
      <c r="E19" s="708">
        <v>113.5</v>
      </c>
      <c r="F19" s="117">
        <v>330.2</v>
      </c>
      <c r="CM19" s="32"/>
      <c r="CO19" s="118"/>
      <c r="CQ19" s="118"/>
      <c r="CR19" s="118"/>
    </row>
    <row r="20" spans="1:96" s="117" customFormat="1" ht="12.6" customHeight="1">
      <c r="A20" s="713" t="s">
        <v>94</v>
      </c>
      <c r="B20" s="707">
        <v>3.7</v>
      </c>
      <c r="C20" s="707">
        <v>19.7</v>
      </c>
      <c r="D20" s="714">
        <v>60.6</v>
      </c>
      <c r="E20" s="708">
        <v>45.9</v>
      </c>
      <c r="F20" s="117">
        <v>90.3</v>
      </c>
      <c r="CM20" s="121"/>
    </row>
    <row r="21" spans="1:96" s="117" customFormat="1" ht="12.6" customHeight="1">
      <c r="A21" s="713" t="s">
        <v>45</v>
      </c>
      <c r="B21" s="714">
        <v>68.3</v>
      </c>
      <c r="C21" s="714">
        <v>16.7</v>
      </c>
      <c r="D21" s="714">
        <v>46.8</v>
      </c>
      <c r="E21" s="708">
        <v>58.6</v>
      </c>
      <c r="F21" s="117">
        <v>254.6</v>
      </c>
      <c r="CM21" s="32"/>
      <c r="CN21" s="118"/>
      <c r="CO21" s="118"/>
      <c r="CQ21" s="118"/>
      <c r="CR21" s="118"/>
    </row>
    <row r="22" spans="1:96" s="117" customFormat="1" ht="12.6" customHeight="1">
      <c r="A22" s="713" t="s">
        <v>990</v>
      </c>
      <c r="B22" s="707">
        <v>26</v>
      </c>
      <c r="C22" s="707">
        <v>4.7</v>
      </c>
      <c r="D22" s="714">
        <v>83.4</v>
      </c>
      <c r="E22" s="708">
        <v>71.2</v>
      </c>
      <c r="F22" s="117">
        <v>209.8</v>
      </c>
      <c r="CM22" s="32"/>
    </row>
    <row r="23" spans="1:96" s="117" customFormat="1" ht="12.6" customHeight="1">
      <c r="A23" s="713" t="s">
        <v>89</v>
      </c>
      <c r="B23" s="707">
        <v>21.7</v>
      </c>
      <c r="C23" s="707">
        <v>12.9</v>
      </c>
      <c r="D23" s="714">
        <v>48.8</v>
      </c>
      <c r="E23" s="708">
        <v>74.5</v>
      </c>
      <c r="F23" s="117">
        <v>123.7</v>
      </c>
      <c r="CM23" s="121"/>
    </row>
    <row r="24" spans="1:96" s="117" customFormat="1" ht="12.6" customHeight="1">
      <c r="A24" s="713" t="s">
        <v>95</v>
      </c>
      <c r="B24" s="707">
        <v>73.099999999999994</v>
      </c>
      <c r="C24" s="707">
        <v>46.1</v>
      </c>
      <c r="D24" s="714">
        <v>166.1</v>
      </c>
      <c r="E24" s="708">
        <v>71.7</v>
      </c>
      <c r="F24" s="117">
        <v>245.5</v>
      </c>
      <c r="CM24" s="32"/>
      <c r="CN24" s="118"/>
    </row>
    <row r="25" spans="1:96" s="117" customFormat="1" ht="12.6" customHeight="1">
      <c r="A25" s="713" t="s">
        <v>49</v>
      </c>
      <c r="B25" s="714">
        <v>6.6</v>
      </c>
      <c r="C25" s="714">
        <v>9.3000000000000007</v>
      </c>
      <c r="D25" s="714">
        <v>13.5</v>
      </c>
      <c r="E25" s="708">
        <v>19.3</v>
      </c>
      <c r="F25" s="117">
        <v>11.3</v>
      </c>
      <c r="CM25" s="32"/>
    </row>
    <row r="26" spans="1:96" s="117" customFormat="1" ht="6.75" customHeight="1">
      <c r="A26" s="706"/>
      <c r="B26" s="707"/>
      <c r="C26" s="707"/>
      <c r="D26" s="707"/>
      <c r="E26" s="708"/>
      <c r="CM26" s="32"/>
      <c r="CO26" s="118"/>
      <c r="CQ26" s="118"/>
      <c r="CR26" s="118"/>
    </row>
    <row r="27" spans="1:96" s="117" customFormat="1" ht="12.6" customHeight="1">
      <c r="A27" s="715" t="s">
        <v>96</v>
      </c>
      <c r="B27" s="711">
        <v>4016.7</v>
      </c>
      <c r="C27" s="711">
        <v>4814.2</v>
      </c>
      <c r="D27" s="711">
        <v>4721.3</v>
      </c>
      <c r="E27" s="716">
        <v>7278.3</v>
      </c>
      <c r="F27" s="704">
        <v>8865</v>
      </c>
    </row>
    <row r="28" spans="1:96" s="117" customFormat="1" ht="12.6" customHeight="1">
      <c r="A28" s="717" t="s">
        <v>43</v>
      </c>
      <c r="B28" s="707"/>
      <c r="C28" s="707"/>
      <c r="D28" s="707"/>
      <c r="E28" s="708"/>
    </row>
    <row r="29" spans="1:96" s="117" customFormat="1" ht="12.6" customHeight="1">
      <c r="A29" s="713" t="s">
        <v>44</v>
      </c>
      <c r="B29" s="714">
        <v>176.9</v>
      </c>
      <c r="C29" s="714">
        <v>211.9</v>
      </c>
      <c r="D29" s="707">
        <v>207.7</v>
      </c>
      <c r="E29" s="708">
        <v>320.3</v>
      </c>
      <c r="F29" s="117">
        <v>390.1</v>
      </c>
    </row>
    <row r="30" spans="1:96" s="117" customFormat="1" ht="12.6" customHeight="1">
      <c r="A30" s="713" t="s">
        <v>53</v>
      </c>
      <c r="B30" s="707">
        <v>538.20000000000005</v>
      </c>
      <c r="C30" s="707">
        <v>645.1</v>
      </c>
      <c r="D30" s="707">
        <v>632.70000000000005</v>
      </c>
      <c r="E30" s="718">
        <v>975.3</v>
      </c>
      <c r="F30" s="117">
        <v>1187.9000000000001</v>
      </c>
    </row>
    <row r="31" spans="1:96" s="117" customFormat="1" ht="12.6" customHeight="1">
      <c r="A31" s="713" t="s">
        <v>97</v>
      </c>
      <c r="B31" s="707">
        <v>32.1</v>
      </c>
      <c r="C31" s="707">
        <v>38.6</v>
      </c>
      <c r="D31" s="707">
        <v>37.799999999999997</v>
      </c>
      <c r="E31" s="708">
        <v>58.2</v>
      </c>
      <c r="F31" s="117">
        <v>70.900000000000006</v>
      </c>
    </row>
    <row r="32" spans="1:96" s="117" customFormat="1" ht="12.6" customHeight="1">
      <c r="A32" s="713" t="s">
        <v>989</v>
      </c>
      <c r="B32" s="707">
        <v>1787.4</v>
      </c>
      <c r="C32" s="707">
        <v>2142.1999999999998</v>
      </c>
      <c r="D32" s="707">
        <v>2101</v>
      </c>
      <c r="E32" s="708">
        <v>3238.8</v>
      </c>
      <c r="F32" s="117">
        <v>3944.9</v>
      </c>
    </row>
    <row r="33" spans="1:6" s="117" customFormat="1" ht="12.6" customHeight="1">
      <c r="A33" s="713" t="s">
        <v>89</v>
      </c>
      <c r="B33" s="714">
        <v>739</v>
      </c>
      <c r="C33" s="714">
        <v>885.8</v>
      </c>
      <c r="D33" s="707">
        <v>868.7</v>
      </c>
      <c r="E33" s="708">
        <v>1339.2</v>
      </c>
      <c r="F33" s="117">
        <v>1631.2</v>
      </c>
    </row>
    <row r="34" spans="1:6" s="117" customFormat="1" ht="12.6" customHeight="1">
      <c r="A34" s="719" t="s">
        <v>90</v>
      </c>
      <c r="B34" s="707">
        <v>743.1</v>
      </c>
      <c r="C34" s="707">
        <v>890.6</v>
      </c>
      <c r="D34" s="707">
        <v>873.4</v>
      </c>
      <c r="E34" s="708">
        <v>1346.5</v>
      </c>
      <c r="F34" s="118">
        <v>1640</v>
      </c>
    </row>
    <row r="35" spans="1:6" s="117" customFormat="1" ht="3.75" customHeight="1">
      <c r="A35" s="1137"/>
      <c r="B35" s="1137"/>
      <c r="C35" s="1137"/>
      <c r="D35" s="1137"/>
      <c r="E35" s="1138"/>
      <c r="F35" s="1136"/>
    </row>
    <row r="36" spans="1:6" s="117" customFormat="1" ht="3.75" customHeight="1">
      <c r="A36" s="249"/>
      <c r="B36" s="247"/>
      <c r="C36" s="247"/>
      <c r="D36" s="247"/>
    </row>
    <row r="37" spans="1:6" s="117" customFormat="1" ht="14.25" customHeight="1">
      <c r="A37" s="250" t="s">
        <v>1094</v>
      </c>
      <c r="B37" s="247"/>
      <c r="C37" s="247"/>
      <c r="D37" s="247"/>
    </row>
    <row r="38" spans="1:6" s="117" customFormat="1" ht="14.25" customHeight="1">
      <c r="A38" s="250"/>
      <c r="B38" s="247"/>
      <c r="C38" s="247"/>
      <c r="D38" s="247"/>
    </row>
    <row r="39" spans="1:6" s="117" customFormat="1" ht="18" customHeight="1">
      <c r="A39" s="1892" t="s">
        <v>822</v>
      </c>
      <c r="B39" s="1892"/>
      <c r="C39" s="1892"/>
      <c r="D39" s="1892"/>
      <c r="E39" s="1892"/>
    </row>
    <row r="40" spans="1:6" s="117" customFormat="1" ht="18" customHeight="1">
      <c r="A40" s="1892" t="s">
        <v>823</v>
      </c>
      <c r="B40" s="1892"/>
      <c r="C40" s="1892"/>
      <c r="D40" s="1892"/>
      <c r="E40" s="1892"/>
    </row>
    <row r="41" spans="1:6" s="117" customFormat="1" ht="14.25" customHeight="1">
      <c r="A41" s="1891" t="s">
        <v>824</v>
      </c>
      <c r="B41" s="1891"/>
      <c r="C41" s="1891"/>
      <c r="D41" s="1891"/>
      <c r="E41" s="1136"/>
      <c r="F41" s="1136"/>
    </row>
    <row r="42" spans="1:6" s="117" customFormat="1" ht="21" customHeight="1">
      <c r="A42" s="1139"/>
      <c r="B42" s="1140">
        <v>2020</v>
      </c>
      <c r="C42" s="1140">
        <v>2021</v>
      </c>
      <c r="D42" s="1140">
        <v>2022</v>
      </c>
      <c r="E42" s="1600">
        <v>2023</v>
      </c>
      <c r="F42" s="1666">
        <v>2024</v>
      </c>
    </row>
    <row r="43" spans="1:6" s="117" customFormat="1" ht="12.6" customHeight="1">
      <c r="A43" s="721"/>
      <c r="B43" s="707"/>
      <c r="C43" s="707"/>
      <c r="D43" s="707"/>
      <c r="E43" s="708"/>
    </row>
    <row r="44" spans="1:6" s="117" customFormat="1" ht="12.6" customHeight="1">
      <c r="A44" s="722" t="s">
        <v>38</v>
      </c>
      <c r="B44" s="711">
        <v>2652.4</v>
      </c>
      <c r="C44" s="711">
        <v>2997.9</v>
      </c>
      <c r="D44" s="710">
        <v>3309</v>
      </c>
      <c r="E44" s="712">
        <v>5208</v>
      </c>
      <c r="F44" s="704">
        <v>6546</v>
      </c>
    </row>
    <row r="45" spans="1:6" s="117" customFormat="1" ht="12.6" customHeight="1">
      <c r="A45" s="723" t="s">
        <v>43</v>
      </c>
      <c r="B45" s="707"/>
      <c r="C45" s="707"/>
      <c r="D45" s="707"/>
      <c r="E45" s="708"/>
    </row>
    <row r="46" spans="1:6" s="117" customFormat="1" ht="12.6" customHeight="1">
      <c r="A46" s="252" t="s">
        <v>44</v>
      </c>
      <c r="B46" s="707">
        <v>142.9</v>
      </c>
      <c r="C46" s="707">
        <v>163.30000000000001</v>
      </c>
      <c r="D46" s="714">
        <v>280.5</v>
      </c>
      <c r="E46" s="708">
        <v>325.8</v>
      </c>
      <c r="F46" s="118">
        <v>460</v>
      </c>
    </row>
    <row r="47" spans="1:6" s="117" customFormat="1" ht="12.6" customHeight="1">
      <c r="A47" s="724" t="s">
        <v>88</v>
      </c>
      <c r="B47" s="714">
        <v>331</v>
      </c>
      <c r="C47" s="714">
        <v>402.3</v>
      </c>
      <c r="D47" s="714">
        <v>438</v>
      </c>
      <c r="E47" s="708">
        <v>692.4</v>
      </c>
      <c r="F47" s="117">
        <v>841.7</v>
      </c>
    </row>
    <row r="48" spans="1:6" s="117" customFormat="1" ht="13.5" customHeight="1">
      <c r="A48" s="252" t="s">
        <v>45</v>
      </c>
      <c r="B48" s="707">
        <v>87.7</v>
      </c>
      <c r="C48" s="707">
        <v>39.6</v>
      </c>
      <c r="D48" s="707">
        <v>69.3</v>
      </c>
      <c r="E48" s="708">
        <v>97.2</v>
      </c>
      <c r="F48" s="117">
        <v>299.5</v>
      </c>
    </row>
    <row r="49" spans="1:51" s="117" customFormat="1" ht="12.6" customHeight="1">
      <c r="A49" s="252" t="s">
        <v>989</v>
      </c>
      <c r="B49" s="707">
        <v>1087.5999999999999</v>
      </c>
      <c r="C49" s="707">
        <v>1270.7</v>
      </c>
      <c r="D49" s="707">
        <v>1253.4000000000001</v>
      </c>
      <c r="E49" s="708">
        <v>2146.9</v>
      </c>
      <c r="F49" s="117">
        <v>2495.1999999999998</v>
      </c>
    </row>
    <row r="50" spans="1:51" s="117" customFormat="1" ht="12.6" customHeight="1">
      <c r="A50" s="724" t="s">
        <v>89</v>
      </c>
      <c r="B50" s="707">
        <v>471.6</v>
      </c>
      <c r="C50" s="707">
        <v>538.4</v>
      </c>
      <c r="D50" s="707">
        <v>567.1</v>
      </c>
      <c r="E50" s="708">
        <v>962.2</v>
      </c>
      <c r="F50" s="117">
        <v>1155.4000000000001</v>
      </c>
    </row>
    <row r="51" spans="1:51" s="117" customFormat="1" ht="12.6" customHeight="1">
      <c r="A51" s="252" t="s">
        <v>90</v>
      </c>
      <c r="B51" s="707">
        <v>525</v>
      </c>
      <c r="C51" s="707">
        <v>574.29999999999995</v>
      </c>
      <c r="D51" s="707">
        <v>687.2</v>
      </c>
      <c r="E51" s="708">
        <v>964.2</v>
      </c>
      <c r="F51" s="117">
        <v>1282.9000000000001</v>
      </c>
    </row>
    <row r="52" spans="1:51" s="117" customFormat="1" ht="12.6" customHeight="1">
      <c r="A52" s="252" t="s">
        <v>49</v>
      </c>
      <c r="B52" s="714">
        <v>6.6</v>
      </c>
      <c r="C52" s="714">
        <v>9.3000000000000007</v>
      </c>
      <c r="D52" s="707">
        <v>13.5</v>
      </c>
      <c r="E52" s="708">
        <v>19.3</v>
      </c>
      <c r="F52" s="117">
        <v>11.3</v>
      </c>
    </row>
    <row r="53" spans="1:51" s="117" customFormat="1" ht="18.75" customHeight="1">
      <c r="A53" s="725" t="s">
        <v>92</v>
      </c>
      <c r="B53" s="711">
        <v>209</v>
      </c>
      <c r="C53" s="711">
        <v>142.30000000000001</v>
      </c>
      <c r="D53" s="711">
        <v>492.4</v>
      </c>
      <c r="E53" s="705">
        <v>383.5</v>
      </c>
      <c r="F53" s="705">
        <v>938.7</v>
      </c>
    </row>
    <row r="54" spans="1:51" s="117" customFormat="1" ht="12.6" customHeight="1">
      <c r="A54" s="726" t="s">
        <v>43</v>
      </c>
      <c r="B54" s="707"/>
      <c r="C54" s="707"/>
      <c r="D54" s="707"/>
    </row>
    <row r="55" spans="1:51" s="117" customFormat="1" ht="12.6" customHeight="1">
      <c r="A55" s="252" t="s">
        <v>44</v>
      </c>
      <c r="B55" s="714">
        <v>35.5</v>
      </c>
      <c r="C55" s="714">
        <v>37.6</v>
      </c>
      <c r="D55" s="707">
        <v>156.6</v>
      </c>
      <c r="E55" s="117">
        <v>113.5</v>
      </c>
      <c r="F55" s="117">
        <v>213.3</v>
      </c>
    </row>
    <row r="56" spans="1:51" s="117" customFormat="1" ht="11.25" customHeight="1">
      <c r="A56" s="724" t="s">
        <v>88</v>
      </c>
      <c r="B56" s="707">
        <v>3.7</v>
      </c>
      <c r="C56" s="707">
        <v>19.7</v>
      </c>
      <c r="D56" s="707">
        <v>60.6</v>
      </c>
      <c r="E56" s="117">
        <v>45.9</v>
      </c>
      <c r="F56" s="117">
        <v>90.3</v>
      </c>
    </row>
    <row r="57" spans="1:51" s="117" customFormat="1" ht="15" customHeight="1">
      <c r="A57" s="252" t="s">
        <v>97</v>
      </c>
      <c r="B57" s="707">
        <v>68.2</v>
      </c>
      <c r="C57" s="707">
        <v>16.7</v>
      </c>
      <c r="D57" s="707">
        <v>46.8</v>
      </c>
      <c r="E57" s="117">
        <v>58.6</v>
      </c>
      <c r="F57" s="117">
        <v>254.6</v>
      </c>
    </row>
    <row r="58" spans="1:51" s="117" customFormat="1" ht="12.75" customHeight="1">
      <c r="A58" s="252" t="s">
        <v>252</v>
      </c>
      <c r="B58" s="707"/>
      <c r="C58" s="707"/>
      <c r="D58" s="707"/>
      <c r="F58" s="769" t="s">
        <v>60</v>
      </c>
    </row>
    <row r="59" spans="1:51" s="117" customFormat="1" ht="12.6" customHeight="1">
      <c r="A59" s="724" t="s">
        <v>89</v>
      </c>
      <c r="B59" s="707">
        <v>22</v>
      </c>
      <c r="C59" s="707">
        <v>12.9</v>
      </c>
      <c r="D59" s="707">
        <v>48.8</v>
      </c>
      <c r="E59" s="117">
        <v>74.5</v>
      </c>
      <c r="F59" s="117">
        <v>123.7</v>
      </c>
    </row>
    <row r="60" spans="1:51" s="117" customFormat="1" ht="12.6" customHeight="1">
      <c r="A60" s="252" t="s">
        <v>95</v>
      </c>
      <c r="B60" s="707">
        <v>73</v>
      </c>
      <c r="C60" s="707">
        <v>46.1</v>
      </c>
      <c r="D60" s="707">
        <v>166.1</v>
      </c>
      <c r="E60" s="117">
        <v>71.7</v>
      </c>
      <c r="F60" s="117">
        <v>245.5</v>
      </c>
    </row>
    <row r="61" spans="1:51" s="117" customFormat="1" ht="12.6" customHeight="1">
      <c r="A61" s="252" t="s">
        <v>91</v>
      </c>
      <c r="B61" s="714">
        <v>6.6</v>
      </c>
      <c r="C61" s="714">
        <v>9.3000000000000007</v>
      </c>
      <c r="D61" s="707">
        <v>13.5</v>
      </c>
      <c r="E61" s="117">
        <v>19.3</v>
      </c>
      <c r="F61" s="117">
        <v>11.3</v>
      </c>
    </row>
    <row r="62" spans="1:51" s="117" customFormat="1" ht="12.6" customHeight="1">
      <c r="A62" s="252"/>
      <c r="B62" s="707"/>
      <c r="C62" s="707"/>
      <c r="D62" s="707"/>
      <c r="E62" s="708"/>
    </row>
    <row r="63" spans="1:51" s="117" customFormat="1" ht="12.6" customHeight="1">
      <c r="A63" s="725" t="s">
        <v>96</v>
      </c>
      <c r="B63" s="711">
        <v>2443.4</v>
      </c>
      <c r="C63" s="711">
        <v>2855.6</v>
      </c>
      <c r="D63" s="705">
        <v>3844.1</v>
      </c>
      <c r="E63" s="117">
        <v>4824.5</v>
      </c>
      <c r="F63" s="705">
        <v>5607.3</v>
      </c>
      <c r="AY63" s="705">
        <v>4824.5</v>
      </c>
    </row>
    <row r="64" spans="1:51" s="117" customFormat="1" ht="12.6" customHeight="1">
      <c r="A64" s="726" t="s">
        <v>43</v>
      </c>
      <c r="B64" s="707"/>
      <c r="C64" s="707"/>
      <c r="D64" s="707"/>
      <c r="E64" s="708"/>
    </row>
    <row r="65" spans="1:51" s="117" customFormat="1" ht="12.6" customHeight="1">
      <c r="A65" s="252" t="s">
        <v>93</v>
      </c>
      <c r="B65" s="707">
        <v>107.4</v>
      </c>
      <c r="C65" s="707">
        <v>125.7</v>
      </c>
      <c r="D65" s="117">
        <v>169.1</v>
      </c>
      <c r="E65" s="117">
        <v>212.3</v>
      </c>
      <c r="F65" s="117">
        <v>246.7</v>
      </c>
      <c r="AY65" s="117">
        <v>212.3</v>
      </c>
    </row>
    <row r="66" spans="1:51" s="117" customFormat="1" ht="12.6" customHeight="1" thickBot="1">
      <c r="A66" s="727" t="s">
        <v>53</v>
      </c>
      <c r="B66" s="728">
        <v>327.3</v>
      </c>
      <c r="C66" s="728">
        <v>382.6</v>
      </c>
      <c r="D66" s="663">
        <v>515.1</v>
      </c>
      <c r="E66" s="663">
        <v>646.5</v>
      </c>
      <c r="F66" s="117">
        <v>751.4</v>
      </c>
      <c r="AY66" s="117">
        <v>646.5</v>
      </c>
    </row>
    <row r="67" spans="1:51" s="117" customFormat="1" ht="12.6" customHeight="1">
      <c r="A67" s="251"/>
      <c r="B67" s="248"/>
      <c r="C67" s="248"/>
      <c r="D67" s="247"/>
    </row>
    <row r="68" spans="1:51" s="117" customFormat="1" ht="12.6" customHeight="1">
      <c r="A68" s="1894" t="s">
        <v>85</v>
      </c>
      <c r="B68" s="1894"/>
      <c r="C68" s="1894"/>
      <c r="D68" s="1894"/>
      <c r="E68" s="1894"/>
      <c r="F68" s="1136"/>
    </row>
    <row r="69" spans="1:51" s="117" customFormat="1" ht="12.6" customHeight="1">
      <c r="A69" s="1141"/>
      <c r="B69" s="1142">
        <v>2020</v>
      </c>
      <c r="C69" s="1142">
        <v>2021</v>
      </c>
      <c r="D69" s="1142">
        <v>2022</v>
      </c>
      <c r="E69" s="1600">
        <v>2023</v>
      </c>
      <c r="F69" s="1665">
        <v>2024</v>
      </c>
    </row>
    <row r="70" spans="1:51" s="117" customFormat="1" ht="12.6" customHeight="1">
      <c r="A70" s="252" t="s">
        <v>45</v>
      </c>
      <c r="B70" s="707">
        <v>19.5</v>
      </c>
      <c r="C70" s="707">
        <v>22.9</v>
      </c>
      <c r="D70" s="707">
        <v>30.8</v>
      </c>
      <c r="E70" s="118">
        <v>38.6</v>
      </c>
      <c r="F70" s="117">
        <v>44.9</v>
      </c>
    </row>
    <row r="71" spans="1:51" s="117" customFormat="1" ht="12.6" customHeight="1">
      <c r="A71" s="252" t="s">
        <v>252</v>
      </c>
      <c r="B71" s="707">
        <v>1087.5999999999999</v>
      </c>
      <c r="C71" s="707">
        <v>1270.7</v>
      </c>
      <c r="D71" s="707">
        <v>1710.6</v>
      </c>
      <c r="E71" s="117">
        <v>2146.9</v>
      </c>
      <c r="F71" s="117">
        <v>2495.1999999999998</v>
      </c>
    </row>
    <row r="72" spans="1:51" s="117" customFormat="1" ht="12.6" customHeight="1">
      <c r="A72" s="724" t="s">
        <v>47</v>
      </c>
      <c r="B72" s="707">
        <v>449.6</v>
      </c>
      <c r="C72" s="707">
        <v>525.5</v>
      </c>
      <c r="D72" s="707">
        <v>707.3</v>
      </c>
      <c r="E72" s="117">
        <v>887.7</v>
      </c>
      <c r="F72" s="117">
        <v>1031.7</v>
      </c>
    </row>
    <row r="73" spans="1:51" s="117" customFormat="1" ht="12.6" customHeight="1">
      <c r="A73" s="252" t="s">
        <v>95</v>
      </c>
      <c r="B73" s="707">
        <v>452</v>
      </c>
      <c r="C73" s="707">
        <v>528.20000000000005</v>
      </c>
      <c r="D73" s="707">
        <v>711.2</v>
      </c>
      <c r="E73" s="117">
        <v>892.5</v>
      </c>
      <c r="F73" s="117">
        <v>1037.4000000000001</v>
      </c>
    </row>
    <row r="74" spans="1:51" s="117" customFormat="1" ht="6" customHeight="1">
      <c r="A74" s="1143"/>
      <c r="B74" s="1144"/>
      <c r="C74" s="1144"/>
      <c r="D74" s="1145"/>
      <c r="E74" s="1136"/>
      <c r="F74" s="1136"/>
    </row>
    <row r="75" spans="1:51" s="117" customFormat="1" ht="16.5" customHeight="1">
      <c r="A75" s="249"/>
      <c r="B75" s="247"/>
      <c r="C75" s="247"/>
      <c r="D75" s="247"/>
    </row>
    <row r="76" spans="1:51" s="117" customFormat="1" ht="16.5" customHeight="1">
      <c r="A76" s="1886" t="s">
        <v>825</v>
      </c>
      <c r="B76" s="1886"/>
      <c r="C76" s="1886"/>
      <c r="D76" s="1886"/>
      <c r="E76" s="1886"/>
    </row>
    <row r="77" spans="1:51" s="117" customFormat="1" ht="18" customHeight="1">
      <c r="A77" s="1886" t="s">
        <v>826</v>
      </c>
      <c r="B77" s="1886"/>
      <c r="C77" s="1886"/>
      <c r="D77" s="1886"/>
      <c r="E77" s="1886"/>
    </row>
    <row r="78" spans="1:51" s="117" customFormat="1" ht="17.25" customHeight="1">
      <c r="A78" s="1887" t="s">
        <v>37</v>
      </c>
      <c r="B78" s="1887"/>
      <c r="C78" s="1887"/>
      <c r="D78" s="1887"/>
      <c r="E78" s="1136"/>
      <c r="F78" s="1136"/>
    </row>
    <row r="79" spans="1:51" s="117" customFormat="1" ht="18.75" customHeight="1">
      <c r="A79" s="1146"/>
      <c r="B79" s="1140">
        <v>2020</v>
      </c>
      <c r="C79" s="1140">
        <v>2021</v>
      </c>
      <c r="D79" s="1140">
        <v>2022</v>
      </c>
      <c r="E79" s="1600">
        <v>2023</v>
      </c>
      <c r="F79" s="1667">
        <v>2024</v>
      </c>
    </row>
    <row r="80" spans="1:51" s="117" customFormat="1" ht="15" customHeight="1">
      <c r="A80" s="729" t="s">
        <v>38</v>
      </c>
      <c r="B80" s="710">
        <v>4251.6000000000004</v>
      </c>
      <c r="C80" s="710">
        <v>4961.2</v>
      </c>
      <c r="D80" s="705">
        <v>6500.5</v>
      </c>
      <c r="E80" s="704">
        <v>7733</v>
      </c>
      <c r="F80" s="704">
        <v>10130.4</v>
      </c>
    </row>
    <row r="81" spans="1:6" s="117" customFormat="1" ht="12.6" customHeight="1">
      <c r="A81" s="726" t="s">
        <v>1281</v>
      </c>
      <c r="B81" s="707">
        <v>701.5</v>
      </c>
      <c r="C81" s="707">
        <v>1051.8</v>
      </c>
      <c r="D81" s="117">
        <v>1653.1</v>
      </c>
      <c r="E81" s="117">
        <v>1941.6</v>
      </c>
      <c r="F81" s="117">
        <v>1114.8</v>
      </c>
    </row>
    <row r="82" spans="1:6" s="117" customFormat="1" ht="12.6" customHeight="1">
      <c r="A82" s="726" t="s">
        <v>1282</v>
      </c>
      <c r="B82" s="707">
        <v>157.19999999999999</v>
      </c>
      <c r="C82" s="707">
        <v>37.1</v>
      </c>
      <c r="D82" s="117">
        <v>153.4</v>
      </c>
      <c r="E82" s="117">
        <v>165.2</v>
      </c>
      <c r="F82" s="117">
        <v>3393.8</v>
      </c>
    </row>
    <row r="83" spans="1:6" s="117" customFormat="1" ht="12.6" customHeight="1">
      <c r="A83" s="1137" t="s">
        <v>1283</v>
      </c>
      <c r="B83" s="1147">
        <v>3392.9</v>
      </c>
      <c r="C83" s="1147">
        <v>3872.3</v>
      </c>
      <c r="D83" s="1148">
        <v>4694</v>
      </c>
      <c r="E83" s="1136">
        <v>5626.2</v>
      </c>
      <c r="F83" s="1136">
        <v>6736.6</v>
      </c>
    </row>
    <row r="84" spans="1:6" s="6" customFormat="1" ht="18" customHeight="1">
      <c r="A84" s="249"/>
      <c r="B84" s="249"/>
      <c r="C84" s="249"/>
      <c r="D84" s="252"/>
    </row>
    <row r="85" spans="1:6" s="6" customFormat="1" ht="20.25" customHeight="1">
      <c r="A85" s="1886" t="s">
        <v>1560</v>
      </c>
      <c r="B85" s="1886"/>
      <c r="C85" s="1886"/>
      <c r="D85" s="1886"/>
      <c r="E85" s="1886"/>
    </row>
    <row r="86" spans="1:6" s="6" customFormat="1" ht="15" customHeight="1">
      <c r="A86" s="1886"/>
      <c r="B86" s="1886"/>
      <c r="C86" s="1886"/>
      <c r="D86" s="1886"/>
    </row>
    <row r="87" spans="1:6" s="6" customFormat="1" ht="16.5" customHeight="1">
      <c r="A87" s="1887" t="s">
        <v>827</v>
      </c>
      <c r="B87" s="1887"/>
      <c r="C87" s="1887"/>
      <c r="D87" s="1887"/>
      <c r="E87" s="1102"/>
      <c r="F87" s="1102"/>
    </row>
    <row r="88" spans="1:6" s="6" customFormat="1" ht="18" customHeight="1">
      <c r="A88" s="1146"/>
      <c r="B88" s="1602">
        <v>2020</v>
      </c>
      <c r="C88" s="1602">
        <v>2021</v>
      </c>
      <c r="D88" s="1602">
        <v>2022</v>
      </c>
      <c r="E88" s="1601">
        <v>2023</v>
      </c>
      <c r="F88" s="1668">
        <v>2024</v>
      </c>
    </row>
    <row r="89" spans="1:6" s="6" customFormat="1" ht="3" customHeight="1">
      <c r="A89" s="252"/>
      <c r="B89" s="252"/>
      <c r="C89" s="252"/>
      <c r="D89" s="252"/>
    </row>
    <row r="90" spans="1:6" s="6" customFormat="1">
      <c r="A90" s="729" t="s">
        <v>38</v>
      </c>
      <c r="B90" s="730">
        <v>161185</v>
      </c>
      <c r="C90" s="730">
        <v>237971</v>
      </c>
      <c r="D90" s="730">
        <v>276664</v>
      </c>
      <c r="E90" s="768">
        <v>240575</v>
      </c>
      <c r="F90" s="768">
        <v>190823</v>
      </c>
    </row>
    <row r="91" spans="1:6" s="6" customFormat="1">
      <c r="A91" s="731" t="s">
        <v>43</v>
      </c>
      <c r="B91" s="252"/>
      <c r="C91" s="252"/>
      <c r="D91" s="252"/>
    </row>
    <row r="92" spans="1:6" s="6" customFormat="1">
      <c r="A92" s="252" t="s">
        <v>93</v>
      </c>
      <c r="B92" s="252">
        <v>17497</v>
      </c>
      <c r="C92" s="252">
        <v>23353</v>
      </c>
      <c r="D92" s="252">
        <v>36993</v>
      </c>
      <c r="E92" s="6">
        <v>19538</v>
      </c>
      <c r="F92" s="6">
        <v>16619</v>
      </c>
    </row>
    <row r="93" spans="1:6" s="6" customFormat="1">
      <c r="A93" s="724" t="s">
        <v>88</v>
      </c>
      <c r="B93" s="252">
        <v>37318</v>
      </c>
      <c r="C93" s="252">
        <v>37432</v>
      </c>
      <c r="D93" s="252">
        <v>37455</v>
      </c>
      <c r="E93" s="6">
        <v>22017</v>
      </c>
      <c r="F93" s="6">
        <v>22815</v>
      </c>
    </row>
    <row r="94" spans="1:6" s="6" customFormat="1">
      <c r="A94" s="252" t="s">
        <v>97</v>
      </c>
      <c r="B94" s="252">
        <v>2530</v>
      </c>
      <c r="C94" s="252">
        <v>2697</v>
      </c>
      <c r="D94" s="252">
        <v>3214</v>
      </c>
      <c r="E94" s="6">
        <v>5676</v>
      </c>
      <c r="F94" s="6">
        <v>10372</v>
      </c>
    </row>
    <row r="95" spans="1:6" s="6" customFormat="1">
      <c r="A95" s="252" t="s">
        <v>252</v>
      </c>
      <c r="B95" s="252">
        <v>57702</v>
      </c>
      <c r="C95" s="252">
        <v>68159</v>
      </c>
      <c r="D95" s="252">
        <v>97378</v>
      </c>
      <c r="E95" s="6">
        <v>88564</v>
      </c>
      <c r="F95" s="6">
        <v>60766</v>
      </c>
    </row>
    <row r="96" spans="1:6" s="6" customFormat="1">
      <c r="A96" s="252" t="s">
        <v>1260</v>
      </c>
      <c r="B96" s="252">
        <v>938</v>
      </c>
      <c r="C96" s="252">
        <v>3086</v>
      </c>
      <c r="D96" s="252">
        <v>1063</v>
      </c>
      <c r="E96" s="6">
        <v>3320</v>
      </c>
      <c r="F96" s="6">
        <v>4748</v>
      </c>
    </row>
    <row r="97" spans="1:6" s="6" customFormat="1">
      <c r="A97" s="724" t="s">
        <v>98</v>
      </c>
      <c r="B97" s="252">
        <v>25379</v>
      </c>
      <c r="C97" s="252">
        <v>60941</v>
      </c>
      <c r="D97" s="252">
        <v>52784</v>
      </c>
      <c r="E97" s="6">
        <v>37286</v>
      </c>
      <c r="F97" s="6">
        <v>30842</v>
      </c>
    </row>
    <row r="98" spans="1:6" s="6" customFormat="1">
      <c r="A98" s="724" t="s">
        <v>1193</v>
      </c>
      <c r="B98" s="252">
        <v>1723</v>
      </c>
      <c r="C98" s="252">
        <v>4309</v>
      </c>
      <c r="D98" s="252">
        <v>1245</v>
      </c>
      <c r="E98" s="6">
        <v>168</v>
      </c>
      <c r="F98" s="6">
        <v>185</v>
      </c>
    </row>
    <row r="99" spans="1:6" s="6" customFormat="1">
      <c r="A99" s="252" t="s">
        <v>90</v>
      </c>
      <c r="B99" s="252">
        <v>8075</v>
      </c>
      <c r="C99" s="252">
        <v>31781</v>
      </c>
      <c r="D99" s="252">
        <v>32514</v>
      </c>
      <c r="E99" s="6">
        <v>46325</v>
      </c>
      <c r="F99" s="6">
        <v>23945</v>
      </c>
    </row>
    <row r="100" spans="1:6" s="6" customFormat="1">
      <c r="A100" s="252" t="s">
        <v>1284</v>
      </c>
      <c r="B100" s="252">
        <v>3470</v>
      </c>
      <c r="C100" s="252">
        <v>6493</v>
      </c>
      <c r="D100" s="252">
        <v>9531</v>
      </c>
      <c r="E100" s="6">
        <v>12033</v>
      </c>
      <c r="F100" s="6">
        <v>8605</v>
      </c>
    </row>
    <row r="101" spans="1:6" s="6" customFormat="1">
      <c r="A101" s="252" t="s">
        <v>91</v>
      </c>
      <c r="B101" s="252">
        <v>12684</v>
      </c>
      <c r="C101" s="252">
        <v>13608</v>
      </c>
      <c r="D101" s="252">
        <v>16326</v>
      </c>
      <c r="E101" s="6">
        <v>21169</v>
      </c>
      <c r="F101" s="6">
        <v>25464</v>
      </c>
    </row>
    <row r="102" spans="1:6" s="6" customFormat="1" ht="15" customHeight="1">
      <c r="A102" s="732" t="s">
        <v>828</v>
      </c>
      <c r="B102" s="730">
        <v>161185</v>
      </c>
      <c r="C102" s="730">
        <v>237971</v>
      </c>
      <c r="D102" s="730">
        <v>276664</v>
      </c>
      <c r="E102" s="768">
        <v>240575</v>
      </c>
      <c r="F102" s="768">
        <v>181360</v>
      </c>
    </row>
    <row r="103" spans="1:6" s="6" customFormat="1" ht="12" customHeight="1">
      <c r="A103" s="733" t="s">
        <v>43</v>
      </c>
      <c r="B103" s="252"/>
      <c r="C103" s="252"/>
      <c r="D103" s="252"/>
      <c r="F103" s="1752"/>
    </row>
    <row r="104" spans="1:6" s="6" customFormat="1" ht="12" customHeight="1">
      <c r="A104" s="252" t="s">
        <v>93</v>
      </c>
      <c r="B104" s="252">
        <v>17497</v>
      </c>
      <c r="C104" s="252">
        <v>23353</v>
      </c>
      <c r="D104" s="252">
        <v>36993</v>
      </c>
      <c r="E104" s="6">
        <v>19538</v>
      </c>
      <c r="F104" s="6">
        <v>16619</v>
      </c>
    </row>
    <row r="105" spans="1:6" s="6" customFormat="1" ht="12" customHeight="1">
      <c r="A105" s="724" t="s">
        <v>53</v>
      </c>
      <c r="B105" s="252">
        <v>37318</v>
      </c>
      <c r="C105" s="252">
        <v>37432</v>
      </c>
      <c r="D105" s="252">
        <v>37455</v>
      </c>
      <c r="E105" s="6">
        <v>22017</v>
      </c>
      <c r="F105" s="6">
        <v>22815</v>
      </c>
    </row>
    <row r="106" spans="1:6" s="6" customFormat="1" ht="12" customHeight="1">
      <c r="A106" s="252" t="s">
        <v>45</v>
      </c>
      <c r="B106" s="252">
        <v>2530</v>
      </c>
      <c r="C106" s="252">
        <v>2697</v>
      </c>
      <c r="D106" s="252">
        <v>3214</v>
      </c>
      <c r="E106" s="6">
        <v>5676</v>
      </c>
      <c r="F106" s="6">
        <v>10372</v>
      </c>
    </row>
    <row r="107" spans="1:6" s="6" customFormat="1" ht="12" customHeight="1">
      <c r="A107" s="252" t="s">
        <v>989</v>
      </c>
      <c r="B107" s="252">
        <v>57702</v>
      </c>
      <c r="C107" s="252">
        <v>68159</v>
      </c>
      <c r="D107" s="252">
        <v>97378</v>
      </c>
      <c r="E107" s="6">
        <v>88564</v>
      </c>
      <c r="F107" s="6">
        <v>53103</v>
      </c>
    </row>
    <row r="108" spans="1:6" s="6" customFormat="1" ht="12" customHeight="1">
      <c r="A108" s="252" t="s">
        <v>1285</v>
      </c>
      <c r="B108" s="252">
        <v>938</v>
      </c>
      <c r="C108" s="252">
        <v>3086</v>
      </c>
      <c r="D108" s="252">
        <v>1063</v>
      </c>
      <c r="E108" s="6">
        <v>3320</v>
      </c>
      <c r="F108" s="6">
        <v>4748</v>
      </c>
    </row>
    <row r="109" spans="1:6" s="6" customFormat="1" ht="16.5" customHeight="1">
      <c r="A109" s="724" t="s">
        <v>98</v>
      </c>
      <c r="B109" s="252">
        <v>25379</v>
      </c>
      <c r="C109" s="252">
        <v>60941</v>
      </c>
      <c r="D109" s="252">
        <v>52784</v>
      </c>
      <c r="E109" s="6">
        <v>37286</v>
      </c>
      <c r="F109" s="6">
        <v>30842</v>
      </c>
    </row>
    <row r="110" spans="1:6" s="6" customFormat="1" ht="16.5" customHeight="1">
      <c r="A110" s="724" t="s">
        <v>1193</v>
      </c>
      <c r="B110" s="252">
        <v>1723</v>
      </c>
      <c r="C110" s="252">
        <v>4309</v>
      </c>
      <c r="D110" s="252">
        <v>1245</v>
      </c>
      <c r="E110" s="6">
        <v>168</v>
      </c>
      <c r="F110" s="6">
        <v>185</v>
      </c>
    </row>
    <row r="111" spans="1:6" s="6" customFormat="1" ht="19.5" customHeight="1">
      <c r="A111" s="252" t="s">
        <v>95</v>
      </c>
      <c r="B111" s="252">
        <v>8075</v>
      </c>
      <c r="C111" s="252">
        <v>31781</v>
      </c>
      <c r="D111" s="252">
        <v>32514</v>
      </c>
      <c r="E111" s="6">
        <v>46325</v>
      </c>
      <c r="F111" s="6">
        <v>23945</v>
      </c>
    </row>
    <row r="112" spans="1:6" s="6" customFormat="1" ht="12" customHeight="1">
      <c r="A112" s="252" t="s">
        <v>1284</v>
      </c>
      <c r="B112" s="252">
        <v>3470</v>
      </c>
      <c r="C112" s="252">
        <v>6493</v>
      </c>
      <c r="D112" s="252">
        <v>9531</v>
      </c>
      <c r="E112" s="6">
        <v>12033</v>
      </c>
      <c r="F112" s="6">
        <v>8605</v>
      </c>
    </row>
    <row r="113" spans="1:6" s="6" customFormat="1" ht="12" customHeight="1">
      <c r="A113" s="1149" t="s">
        <v>91</v>
      </c>
      <c r="B113" s="1149">
        <v>12684</v>
      </c>
      <c r="C113" s="1149">
        <v>13608</v>
      </c>
      <c r="D113" s="1149">
        <v>16326</v>
      </c>
      <c r="E113" s="1102">
        <v>21169</v>
      </c>
      <c r="F113" s="1102">
        <v>23664</v>
      </c>
    </row>
    <row r="114" spans="1:6" s="6" customFormat="1" ht="8.25" customHeight="1">
      <c r="A114" s="252"/>
      <c r="B114" s="775"/>
      <c r="C114" s="775"/>
      <c r="D114" s="775"/>
    </row>
    <row r="115" spans="1:6" s="6" customFormat="1" ht="17.25" customHeight="1">
      <c r="A115" s="1889" t="s">
        <v>1561</v>
      </c>
      <c r="B115" s="1889"/>
      <c r="C115" s="1889"/>
      <c r="D115" s="1889"/>
      <c r="E115" s="1889"/>
    </row>
    <row r="116" spans="1:6" s="6" customFormat="1" ht="15.75">
      <c r="A116" s="1888"/>
      <c r="B116" s="1888"/>
      <c r="C116" s="1888"/>
      <c r="D116" s="1888"/>
      <c r="E116" s="1102"/>
    </row>
    <row r="117" spans="1:6" s="6" customFormat="1" ht="24.75" customHeight="1">
      <c r="A117" s="1150"/>
      <c r="B117" s="1599">
        <v>2020</v>
      </c>
      <c r="C117" s="1599">
        <v>2021</v>
      </c>
      <c r="D117" s="1599">
        <v>2022</v>
      </c>
      <c r="E117" s="1603">
        <v>2023</v>
      </c>
      <c r="F117" s="1739">
        <v>2024</v>
      </c>
    </row>
    <row r="118" spans="1:6" s="6" customFormat="1" ht="21.75" customHeight="1">
      <c r="A118" s="729" t="s">
        <v>829</v>
      </c>
      <c r="B118" s="252"/>
      <c r="C118" s="252"/>
      <c r="D118" s="252"/>
    </row>
    <row r="119" spans="1:6" s="6" customFormat="1" ht="15" customHeight="1">
      <c r="A119" s="734" t="s">
        <v>1286</v>
      </c>
      <c r="B119" s="730">
        <v>2410</v>
      </c>
      <c r="C119" s="730">
        <v>2085</v>
      </c>
      <c r="D119" s="730">
        <v>3871</v>
      </c>
      <c r="E119" s="4">
        <v>5115</v>
      </c>
      <c r="F119" s="768">
        <v>3062</v>
      </c>
    </row>
    <row r="120" spans="1:6" s="6" customFormat="1" ht="14.25" customHeight="1">
      <c r="A120" s="735" t="s">
        <v>43</v>
      </c>
      <c r="B120" s="730"/>
      <c r="C120" s="730"/>
      <c r="D120" s="730"/>
      <c r="E120" s="4"/>
    </row>
    <row r="121" spans="1:6" s="6" customFormat="1" ht="12.75" customHeight="1">
      <c r="A121" s="252" t="s">
        <v>93</v>
      </c>
      <c r="B121" s="736">
        <v>225</v>
      </c>
      <c r="C121" s="736">
        <v>325</v>
      </c>
      <c r="D121" s="736" t="s">
        <v>60</v>
      </c>
      <c r="E121" s="6">
        <v>225</v>
      </c>
      <c r="F121" s="6">
        <v>475</v>
      </c>
    </row>
    <row r="122" spans="1:6" s="4" customFormat="1" ht="11.25" customHeight="1">
      <c r="A122" s="724" t="s">
        <v>94</v>
      </c>
      <c r="B122" s="736">
        <v>225</v>
      </c>
      <c r="C122" s="736" t="s">
        <v>60</v>
      </c>
      <c r="D122" s="252">
        <v>225</v>
      </c>
      <c r="E122" s="6">
        <v>700</v>
      </c>
      <c r="F122" s="769" t="s">
        <v>60</v>
      </c>
    </row>
    <row r="123" spans="1:6" s="4" customFormat="1" ht="12" customHeight="1">
      <c r="A123" s="252" t="s">
        <v>45</v>
      </c>
      <c r="B123" s="736" t="s">
        <v>60</v>
      </c>
      <c r="C123" s="736" t="s">
        <v>60</v>
      </c>
      <c r="D123" s="736" t="s">
        <v>60</v>
      </c>
      <c r="E123" s="6">
        <v>300</v>
      </c>
      <c r="F123" s="6">
        <v>700</v>
      </c>
    </row>
    <row r="124" spans="1:6" s="6" customFormat="1" ht="12" customHeight="1">
      <c r="A124" s="252" t="s">
        <v>252</v>
      </c>
      <c r="B124" s="252">
        <v>810</v>
      </c>
      <c r="C124" s="252">
        <v>710</v>
      </c>
      <c r="D124" s="252">
        <v>1851</v>
      </c>
      <c r="E124" s="6">
        <v>1575</v>
      </c>
      <c r="F124" s="6">
        <v>500</v>
      </c>
    </row>
    <row r="125" spans="1:6" s="6" customFormat="1" ht="12" customHeight="1">
      <c r="A125" s="1608" t="s">
        <v>89</v>
      </c>
      <c r="B125" s="1149">
        <v>375</v>
      </c>
      <c r="C125" s="1609" t="s">
        <v>60</v>
      </c>
      <c r="D125" s="1149">
        <v>275</v>
      </c>
      <c r="E125" s="1102">
        <v>990</v>
      </c>
      <c r="F125" s="6">
        <v>587</v>
      </c>
    </row>
    <row r="126" spans="1:6" s="6" customFormat="1" ht="12" customHeight="1">
      <c r="A126" s="724"/>
      <c r="B126" s="252"/>
      <c r="C126" s="736"/>
      <c r="D126" s="252"/>
    </row>
    <row r="127" spans="1:6" s="6" customFormat="1" ht="12" customHeight="1">
      <c r="A127" s="1885" t="s">
        <v>85</v>
      </c>
      <c r="B127" s="1885"/>
      <c r="C127" s="1885"/>
      <c r="D127" s="1885"/>
      <c r="E127" s="1885"/>
      <c r="F127" s="1102"/>
    </row>
    <row r="128" spans="1:6" s="6" customFormat="1" ht="15.75" customHeight="1">
      <c r="A128" s="1141"/>
      <c r="B128" s="1604">
        <v>2020</v>
      </c>
      <c r="C128" s="1604">
        <v>2021</v>
      </c>
      <c r="D128" s="1604">
        <v>2022</v>
      </c>
      <c r="E128" s="1603">
        <v>2023</v>
      </c>
      <c r="F128" s="1668">
        <v>2024</v>
      </c>
    </row>
    <row r="129" spans="1:52" s="6" customFormat="1" ht="12" customHeight="1">
      <c r="A129" s="724" t="s">
        <v>1193</v>
      </c>
      <c r="B129" s="252">
        <v>100</v>
      </c>
      <c r="C129" s="736" t="s">
        <v>60</v>
      </c>
      <c r="D129" s="736" t="s">
        <v>60</v>
      </c>
      <c r="E129" s="736" t="s">
        <v>60</v>
      </c>
      <c r="F129" s="6">
        <v>112</v>
      </c>
    </row>
    <row r="130" spans="1:52" s="6" customFormat="1" ht="12" customHeight="1">
      <c r="A130" s="252" t="s">
        <v>95</v>
      </c>
      <c r="B130" s="252">
        <v>775</v>
      </c>
      <c r="C130" s="252">
        <v>1050</v>
      </c>
      <c r="D130" s="252">
        <v>1070</v>
      </c>
      <c r="E130" s="769">
        <v>950</v>
      </c>
      <c r="F130" s="6">
        <v>800</v>
      </c>
    </row>
    <row r="131" spans="1:52" s="6" customFormat="1" ht="12" customHeight="1">
      <c r="A131" s="724" t="s">
        <v>107</v>
      </c>
      <c r="B131" s="737" t="s">
        <v>60</v>
      </c>
      <c r="C131" s="252">
        <v>525</v>
      </c>
      <c r="D131" s="736" t="s">
        <v>60</v>
      </c>
      <c r="E131" s="736" t="s">
        <v>60</v>
      </c>
      <c r="F131" s="736" t="s">
        <v>60</v>
      </c>
    </row>
    <row r="132" spans="1:52" s="6" customFormat="1" ht="12" customHeight="1">
      <c r="A132" s="252" t="s">
        <v>91</v>
      </c>
      <c r="B132" s="736" t="s">
        <v>60</v>
      </c>
      <c r="C132" s="736" t="s">
        <v>60</v>
      </c>
      <c r="D132" s="252">
        <v>450</v>
      </c>
      <c r="E132" s="769">
        <v>375</v>
      </c>
      <c r="F132" s="736" t="s">
        <v>60</v>
      </c>
    </row>
    <row r="133" spans="1:52" s="6" customFormat="1" ht="12" customHeight="1">
      <c r="A133" s="252"/>
      <c r="B133" s="736"/>
      <c r="C133" s="736"/>
      <c r="D133" s="252"/>
    </row>
    <row r="134" spans="1:52" s="6" customFormat="1" ht="11.25" customHeight="1">
      <c r="A134" s="729" t="s">
        <v>991</v>
      </c>
      <c r="B134" s="738">
        <v>680</v>
      </c>
      <c r="C134" s="738">
        <v>500</v>
      </c>
      <c r="D134" s="730">
        <v>1804</v>
      </c>
      <c r="E134" s="768">
        <v>1885</v>
      </c>
      <c r="F134" s="768">
        <v>805</v>
      </c>
    </row>
    <row r="135" spans="1:52" s="6" customFormat="1" ht="14.25" customHeight="1">
      <c r="A135" s="735" t="s">
        <v>43</v>
      </c>
      <c r="B135" s="736"/>
      <c r="C135" s="736"/>
      <c r="D135" s="252"/>
      <c r="E135" s="768"/>
    </row>
    <row r="136" spans="1:52" s="6" customFormat="1" ht="12" customHeight="1">
      <c r="A136" s="252" t="s">
        <v>93</v>
      </c>
      <c r="B136" s="736">
        <v>60</v>
      </c>
      <c r="C136" s="736">
        <v>180</v>
      </c>
      <c r="D136" s="252">
        <v>90</v>
      </c>
      <c r="E136" s="6" t="s">
        <v>1333</v>
      </c>
      <c r="F136" s="6">
        <v>30</v>
      </c>
    </row>
    <row r="137" spans="1:52" s="6" customFormat="1" ht="12" customHeight="1">
      <c r="A137" s="724" t="s">
        <v>94</v>
      </c>
      <c r="B137" s="737" t="s">
        <v>60</v>
      </c>
      <c r="C137" s="736">
        <v>60</v>
      </c>
      <c r="D137" s="252">
        <v>60</v>
      </c>
      <c r="E137" s="6">
        <v>140</v>
      </c>
      <c r="F137" s="769" t="s">
        <v>60</v>
      </c>
    </row>
    <row r="138" spans="1:52" s="6" customFormat="1" ht="12" customHeight="1">
      <c r="A138" s="32" t="s">
        <v>45</v>
      </c>
      <c r="B138" s="770" t="s">
        <v>60</v>
      </c>
      <c r="C138" s="770" t="s">
        <v>60</v>
      </c>
      <c r="D138" s="770" t="s">
        <v>60</v>
      </c>
      <c r="E138" s="6">
        <v>130</v>
      </c>
      <c r="AY138" s="6">
        <v>130</v>
      </c>
      <c r="AZ138" s="769" t="s">
        <v>60</v>
      </c>
    </row>
    <row r="139" spans="1:52" s="6" customFormat="1" ht="12" customHeight="1">
      <c r="A139" s="252" t="s">
        <v>252</v>
      </c>
      <c r="B139" s="736">
        <v>190</v>
      </c>
      <c r="C139" s="736">
        <v>100</v>
      </c>
      <c r="D139" s="252">
        <v>744</v>
      </c>
      <c r="E139" s="6">
        <v>405</v>
      </c>
      <c r="F139" s="769">
        <v>210</v>
      </c>
    </row>
    <row r="140" spans="1:52" s="6" customFormat="1" ht="12" customHeight="1">
      <c r="A140" s="724" t="s">
        <v>89</v>
      </c>
      <c r="B140" s="736">
        <v>100</v>
      </c>
      <c r="C140" s="737" t="s">
        <v>60</v>
      </c>
      <c r="D140" s="252">
        <v>50</v>
      </c>
      <c r="E140" s="6">
        <v>390</v>
      </c>
      <c r="F140" s="6">
        <v>150</v>
      </c>
    </row>
    <row r="141" spans="1:52" s="6" customFormat="1" ht="12" customHeight="1">
      <c r="A141" s="252" t="s">
        <v>95</v>
      </c>
      <c r="B141" s="736">
        <v>250</v>
      </c>
      <c r="C141" s="736">
        <v>40</v>
      </c>
      <c r="D141" s="252">
        <v>410</v>
      </c>
      <c r="E141" s="6">
        <v>370</v>
      </c>
      <c r="F141" s="6">
        <v>225</v>
      </c>
    </row>
    <row r="142" spans="1:52" s="6" customFormat="1" ht="12" customHeight="1">
      <c r="A142" s="724" t="s">
        <v>107</v>
      </c>
      <c r="B142" s="737" t="s">
        <v>60</v>
      </c>
      <c r="C142" s="737" t="s">
        <v>60</v>
      </c>
      <c r="D142" s="252">
        <v>240</v>
      </c>
      <c r="E142" s="6">
        <v>70</v>
      </c>
      <c r="F142" s="6" t="s">
        <v>1597</v>
      </c>
    </row>
    <row r="143" spans="1:52" s="6" customFormat="1" ht="12" customHeight="1">
      <c r="A143" s="252" t="s">
        <v>91</v>
      </c>
      <c r="B143" s="736">
        <v>80</v>
      </c>
      <c r="C143" s="736">
        <v>120</v>
      </c>
      <c r="D143" s="252">
        <v>450</v>
      </c>
      <c r="E143" s="6">
        <v>150</v>
      </c>
      <c r="F143" s="769">
        <v>190</v>
      </c>
    </row>
    <row r="144" spans="1:52" s="6" customFormat="1" ht="17.25" customHeight="1">
      <c r="A144" s="734" t="s">
        <v>830</v>
      </c>
      <c r="B144" s="730">
        <v>125</v>
      </c>
      <c r="C144" s="730">
        <v>180</v>
      </c>
      <c r="D144" s="730">
        <v>299</v>
      </c>
      <c r="E144" s="768">
        <v>51</v>
      </c>
      <c r="F144" s="6">
        <v>15</v>
      </c>
    </row>
    <row r="145" spans="1:6" s="6" customFormat="1">
      <c r="A145" s="735" t="s">
        <v>43</v>
      </c>
      <c r="B145" s="252"/>
      <c r="C145" s="252"/>
      <c r="D145" s="252"/>
    </row>
    <row r="146" spans="1:6" s="6" customFormat="1" ht="13.5" customHeight="1">
      <c r="A146" s="252" t="s">
        <v>93</v>
      </c>
      <c r="B146" s="737" t="s">
        <v>60</v>
      </c>
      <c r="C146" s="737" t="s">
        <v>60</v>
      </c>
      <c r="D146" s="737" t="s">
        <v>60</v>
      </c>
      <c r="E146" s="768" t="s">
        <v>1332</v>
      </c>
      <c r="F146" s="6" t="s">
        <v>1597</v>
      </c>
    </row>
    <row r="147" spans="1:6" s="6" customFormat="1" ht="13.5" customHeight="1">
      <c r="A147" s="252" t="s">
        <v>94</v>
      </c>
      <c r="B147" s="737"/>
      <c r="C147" s="737"/>
      <c r="D147" s="737"/>
      <c r="E147" s="772">
        <v>16</v>
      </c>
      <c r="F147" s="6" t="s">
        <v>1597</v>
      </c>
    </row>
    <row r="148" spans="1:6" s="6" customFormat="1" ht="12" customHeight="1">
      <c r="A148" s="252" t="s">
        <v>45</v>
      </c>
      <c r="B148" s="737" t="s">
        <v>60</v>
      </c>
      <c r="C148" s="737" t="s">
        <v>60</v>
      </c>
      <c r="D148" s="737" t="s">
        <v>60</v>
      </c>
      <c r="E148" s="772"/>
      <c r="F148" s="6" t="s">
        <v>1597</v>
      </c>
    </row>
    <row r="149" spans="1:6" s="6" customFormat="1">
      <c r="A149" s="252" t="s">
        <v>989</v>
      </c>
      <c r="B149" s="252">
        <v>65</v>
      </c>
      <c r="C149" s="252">
        <v>80</v>
      </c>
      <c r="D149" s="252">
        <v>74</v>
      </c>
      <c r="E149" s="771" t="s">
        <v>60</v>
      </c>
      <c r="F149" s="6" t="s">
        <v>1597</v>
      </c>
    </row>
    <row r="150" spans="1:6" s="6" customFormat="1">
      <c r="A150" s="252" t="s">
        <v>1285</v>
      </c>
      <c r="B150" s="737" t="s">
        <v>60</v>
      </c>
      <c r="C150" s="737" t="s">
        <v>60</v>
      </c>
      <c r="D150" s="737" t="s">
        <v>60</v>
      </c>
      <c r="E150" s="771" t="s">
        <v>1457</v>
      </c>
      <c r="F150" s="6" t="s">
        <v>1597</v>
      </c>
    </row>
    <row r="151" spans="1:6" s="6" customFormat="1">
      <c r="A151" s="252" t="s">
        <v>95</v>
      </c>
      <c r="B151" s="739">
        <v>60</v>
      </c>
      <c r="C151" s="739">
        <v>100</v>
      </c>
      <c r="D151" s="252">
        <v>210</v>
      </c>
      <c r="E151" s="771">
        <v>35</v>
      </c>
      <c r="F151" s="6">
        <v>15</v>
      </c>
    </row>
    <row r="152" spans="1:6" s="6" customFormat="1">
      <c r="A152" s="724" t="s">
        <v>107</v>
      </c>
      <c r="B152" s="737" t="s">
        <v>60</v>
      </c>
      <c r="C152" s="739">
        <v>100</v>
      </c>
      <c r="D152" s="252">
        <v>25</v>
      </c>
      <c r="E152" s="771">
        <v>15</v>
      </c>
      <c r="F152" s="6" t="s">
        <v>1597</v>
      </c>
    </row>
    <row r="153" spans="1:6" s="6" customFormat="1">
      <c r="A153" s="252" t="s">
        <v>91</v>
      </c>
      <c r="B153" s="737" t="s">
        <v>60</v>
      </c>
      <c r="C153" s="737" t="s">
        <v>60</v>
      </c>
      <c r="D153" s="252">
        <v>15</v>
      </c>
      <c r="E153" s="771" t="s">
        <v>60</v>
      </c>
      <c r="F153" s="6" t="s">
        <v>1597</v>
      </c>
    </row>
    <row r="154" spans="1:6" s="6" customFormat="1" ht="25.5">
      <c r="A154" s="740" t="s">
        <v>1287</v>
      </c>
      <c r="B154" s="730">
        <v>245</v>
      </c>
      <c r="C154" s="730">
        <v>155</v>
      </c>
      <c r="D154" s="730">
        <v>511</v>
      </c>
      <c r="E154" s="768">
        <v>289</v>
      </c>
      <c r="F154" s="768">
        <v>335</v>
      </c>
    </row>
    <row r="155" spans="1:6" s="6" customFormat="1" ht="15.75" customHeight="1">
      <c r="A155" s="735" t="s">
        <v>43</v>
      </c>
      <c r="B155" s="252"/>
      <c r="C155" s="252"/>
      <c r="D155" s="252"/>
      <c r="E155" s="772"/>
    </row>
    <row r="156" spans="1:6" s="6" customFormat="1" ht="11.25" customHeight="1">
      <c r="A156" s="252" t="s">
        <v>93</v>
      </c>
      <c r="B156" s="741">
        <v>25</v>
      </c>
      <c r="C156" s="741">
        <v>8</v>
      </c>
      <c r="D156" s="252">
        <v>4</v>
      </c>
      <c r="E156" s="771">
        <v>10</v>
      </c>
      <c r="F156" s="6">
        <v>16</v>
      </c>
    </row>
    <row r="157" spans="1:6" s="6" customFormat="1">
      <c r="A157" s="724" t="s">
        <v>94</v>
      </c>
      <c r="B157" s="736" t="s">
        <v>60</v>
      </c>
      <c r="C157" s="736" t="s">
        <v>60</v>
      </c>
      <c r="D157" s="736" t="s">
        <v>60</v>
      </c>
      <c r="E157" s="772"/>
      <c r="F157" s="6">
        <v>20</v>
      </c>
    </row>
    <row r="158" spans="1:6" s="2" customFormat="1">
      <c r="A158" s="252" t="s">
        <v>45</v>
      </c>
      <c r="B158" s="741" t="s">
        <v>60</v>
      </c>
      <c r="C158" s="741" t="s">
        <v>60</v>
      </c>
      <c r="D158" s="736">
        <v>27</v>
      </c>
      <c r="E158" s="772">
        <v>45</v>
      </c>
      <c r="F158" s="2">
        <v>45</v>
      </c>
    </row>
    <row r="159" spans="1:6" s="2" customFormat="1">
      <c r="A159" s="252" t="s">
        <v>252</v>
      </c>
      <c r="B159" s="742">
        <v>46</v>
      </c>
      <c r="C159" s="742">
        <v>19</v>
      </c>
      <c r="D159" s="742">
        <v>100</v>
      </c>
      <c r="E159" s="772">
        <v>4</v>
      </c>
      <c r="F159" s="2">
        <v>4</v>
      </c>
    </row>
    <row r="160" spans="1:6" s="2" customFormat="1">
      <c r="A160" s="252" t="s">
        <v>1285</v>
      </c>
      <c r="B160" s="736">
        <v>5</v>
      </c>
      <c r="C160" s="737" t="s">
        <v>60</v>
      </c>
      <c r="D160" s="737" t="s">
        <v>60</v>
      </c>
      <c r="E160" s="773" t="s">
        <v>60</v>
      </c>
      <c r="F160" s="2" t="s">
        <v>1596</v>
      </c>
    </row>
    <row r="161" spans="1:6" s="2" customFormat="1">
      <c r="A161" s="724" t="s">
        <v>98</v>
      </c>
      <c r="B161" s="742">
        <v>20</v>
      </c>
      <c r="C161" s="737" t="s">
        <v>60</v>
      </c>
      <c r="D161" s="737" t="s">
        <v>60</v>
      </c>
      <c r="E161" s="774"/>
      <c r="F161" s="2">
        <v>50</v>
      </c>
    </row>
    <row r="162" spans="1:6" s="2" customFormat="1">
      <c r="A162" s="252" t="s">
        <v>1288</v>
      </c>
      <c r="B162" s="742">
        <v>20</v>
      </c>
      <c r="C162" s="737" t="s">
        <v>60</v>
      </c>
      <c r="D162" s="737" t="s">
        <v>60</v>
      </c>
      <c r="E162" s="774"/>
      <c r="F162" s="2" t="s">
        <v>1598</v>
      </c>
    </row>
    <row r="163" spans="1:6" s="2" customFormat="1">
      <c r="A163" s="252" t="s">
        <v>90</v>
      </c>
      <c r="B163" s="741">
        <v>140</v>
      </c>
      <c r="C163" s="741">
        <v>120</v>
      </c>
      <c r="D163" s="742">
        <v>380</v>
      </c>
      <c r="E163" s="771">
        <v>230</v>
      </c>
      <c r="F163" s="2">
        <v>200</v>
      </c>
    </row>
    <row r="164" spans="1:6" s="2" customFormat="1">
      <c r="A164" s="1149" t="s">
        <v>49</v>
      </c>
      <c r="B164" s="1605">
        <v>14</v>
      </c>
      <c r="C164" s="1605">
        <v>8</v>
      </c>
      <c r="D164" s="1606" t="s">
        <v>60</v>
      </c>
      <c r="E164" s="1607" t="s">
        <v>60</v>
      </c>
      <c r="F164" s="2" t="s">
        <v>1597</v>
      </c>
    </row>
    <row r="165" spans="1:6" s="2" customFormat="1" ht="15.75" customHeight="1">
      <c r="A165" s="253"/>
      <c r="B165" s="253"/>
      <c r="C165" s="253"/>
      <c r="D165" s="253"/>
      <c r="E165" s="770"/>
    </row>
    <row r="166" spans="1:6">
      <c r="E166" s="2"/>
    </row>
    <row r="167" spans="1:6">
      <c r="E167" s="770"/>
    </row>
  </sheetData>
  <mergeCells count="17">
    <mergeCell ref="A78:D78"/>
    <mergeCell ref="A1:D1"/>
    <mergeCell ref="A4:D4"/>
    <mergeCell ref="A41:D41"/>
    <mergeCell ref="A40:E40"/>
    <mergeCell ref="A76:E76"/>
    <mergeCell ref="A77:E77"/>
    <mergeCell ref="A2:E2"/>
    <mergeCell ref="A3:E3"/>
    <mergeCell ref="A68:E68"/>
    <mergeCell ref="A39:E39"/>
    <mergeCell ref="A127:E127"/>
    <mergeCell ref="A86:D86"/>
    <mergeCell ref="A87:D87"/>
    <mergeCell ref="A116:D116"/>
    <mergeCell ref="A85:E85"/>
    <mergeCell ref="A115:E115"/>
  </mergeCells>
  <pageMargins left="0.70866141732283472" right="0.70866141732283472" top="0.74803149606299213" bottom="0.74803149606299213" header="0.31496062992125984" footer="0.31496062992125984"/>
  <pageSetup paperSize="9" scale="85" firstPageNumber="19" orientation="portrait" useFirstPageNumber="1" r:id="rId1"/>
  <headerFooter alignWithMargins="0">
    <oddFooter>&amp;C&amp;P</oddFooter>
  </headerFooter>
  <rowBreaks count="2" manualBreakCount="2">
    <brk id="66" max="5" man="1"/>
    <brk id="125" max="5" man="1"/>
  </rowBreaks>
  <colBreaks count="2" manualBreakCount="2">
    <brk id="16" max="167" man="1"/>
    <brk id="78" max="167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000"/>
  </sheetPr>
  <dimension ref="A1:G50"/>
  <sheetViews>
    <sheetView zoomScale="70" zoomScaleNormal="70" workbookViewId="0">
      <selection activeCell="R22" sqref="R22"/>
    </sheetView>
  </sheetViews>
  <sheetFormatPr defaultRowHeight="12.75"/>
  <cols>
    <col min="1" max="1" width="33.83203125" customWidth="1"/>
    <col min="2" max="2" width="17.5" customWidth="1"/>
    <col min="3" max="3" width="17.6640625" customWidth="1"/>
    <col min="4" max="4" width="17.83203125" customWidth="1"/>
    <col min="5" max="5" width="11.33203125" customWidth="1"/>
    <col min="6" max="6" width="13.5" customWidth="1"/>
  </cols>
  <sheetData>
    <row r="1" spans="1:6" s="19" customFormat="1" ht="18" customHeight="1">
      <c r="A1" s="1897" t="s">
        <v>99</v>
      </c>
      <c r="B1" s="1897"/>
      <c r="C1" s="1897"/>
      <c r="D1" s="1897"/>
      <c r="E1" s="254"/>
    </row>
    <row r="2" spans="1:6" s="19" customFormat="1" ht="23.25" customHeight="1">
      <c r="A2" s="1897" t="s">
        <v>462</v>
      </c>
      <c r="B2" s="1897"/>
      <c r="C2" s="1897"/>
      <c r="D2" s="1897"/>
      <c r="E2" s="254"/>
    </row>
    <row r="3" spans="1:6" s="19" customFormat="1" ht="23.25" customHeight="1">
      <c r="A3" s="1897" t="s">
        <v>100</v>
      </c>
      <c r="B3" s="1897"/>
      <c r="C3" s="1897"/>
      <c r="D3" s="1897"/>
      <c r="E3" s="254"/>
    </row>
    <row r="4" spans="1:6" s="19" customFormat="1" ht="18" customHeight="1">
      <c r="A4" s="1896" t="s">
        <v>101</v>
      </c>
      <c r="B4" s="1896"/>
      <c r="C4" s="1896"/>
      <c r="D4" s="1896"/>
      <c r="E4" s="1151"/>
      <c r="F4" s="1161"/>
    </row>
    <row r="5" spans="1:6" s="19" customFormat="1" ht="21.75" customHeight="1">
      <c r="A5" s="1152"/>
      <c r="B5" s="1153">
        <v>2020</v>
      </c>
      <c r="C5" s="1153">
        <v>2021</v>
      </c>
      <c r="D5" s="1153">
        <v>2022</v>
      </c>
      <c r="E5" s="1610">
        <v>2023</v>
      </c>
      <c r="F5" s="1744">
        <v>2024</v>
      </c>
    </row>
    <row r="6" spans="1:6" s="19" customFormat="1" ht="9" customHeight="1">
      <c r="A6" s="664"/>
      <c r="B6" s="254"/>
      <c r="C6" s="254"/>
      <c r="D6" s="254"/>
      <c r="F6" s="1746"/>
    </row>
    <row r="7" spans="1:6" s="19" customFormat="1" ht="18.75" customHeight="1">
      <c r="A7" s="666" t="s">
        <v>38</v>
      </c>
      <c r="B7" s="744">
        <v>2424.1999999999998</v>
      </c>
      <c r="C7" s="744">
        <v>2580.4</v>
      </c>
      <c r="D7" s="745">
        <v>2680.1</v>
      </c>
      <c r="E7" s="776">
        <v>2756.8</v>
      </c>
      <c r="F7" s="1746">
        <v>2930.7</v>
      </c>
    </row>
    <row r="8" spans="1:6" s="19" customFormat="1" ht="15.75" customHeight="1">
      <c r="A8" s="1154"/>
      <c r="B8" s="1154"/>
      <c r="C8" s="1154"/>
      <c r="D8" s="1154"/>
      <c r="E8" s="1151"/>
      <c r="F8" s="1161"/>
    </row>
    <row r="9" spans="1:6" s="19" customFormat="1" ht="27" customHeight="1">
      <c r="A9" s="665"/>
      <c r="B9" s="665"/>
      <c r="C9" s="665"/>
      <c r="D9" s="665"/>
      <c r="E9" s="254"/>
    </row>
    <row r="10" spans="1:6" s="19" customFormat="1" ht="18" customHeight="1">
      <c r="A10" s="1895" t="s">
        <v>463</v>
      </c>
      <c r="B10" s="1895"/>
      <c r="C10" s="1895"/>
      <c r="D10" s="1895"/>
      <c r="E10" s="1895"/>
    </row>
    <row r="11" spans="1:6" s="19" customFormat="1" ht="18" customHeight="1">
      <c r="A11" s="1898" t="s">
        <v>102</v>
      </c>
      <c r="B11" s="1898"/>
      <c r="C11" s="1898"/>
      <c r="D11" s="1898"/>
      <c r="E11" s="1151"/>
      <c r="F11" s="1161"/>
    </row>
    <row r="12" spans="1:6" s="19" customFormat="1" ht="21" customHeight="1">
      <c r="A12" s="1155"/>
      <c r="B12" s="1156">
        <v>2020</v>
      </c>
      <c r="C12" s="1156">
        <v>2021</v>
      </c>
      <c r="D12" s="1156">
        <v>2022</v>
      </c>
      <c r="E12" s="1611">
        <v>2023</v>
      </c>
      <c r="F12" s="1743">
        <v>2024</v>
      </c>
    </row>
    <row r="13" spans="1:6" s="19" customFormat="1" ht="6.75" customHeight="1">
      <c r="A13" s="746"/>
      <c r="B13" s="747"/>
      <c r="C13" s="747"/>
      <c r="D13" s="747"/>
      <c r="E13" s="748"/>
      <c r="F13" s="1746"/>
    </row>
    <row r="14" spans="1:6" s="19" customFormat="1" ht="17.25" customHeight="1">
      <c r="A14" s="749" t="s">
        <v>42</v>
      </c>
      <c r="B14" s="750">
        <v>2424.1999999999998</v>
      </c>
      <c r="C14" s="750">
        <v>2580.4</v>
      </c>
      <c r="D14" s="751">
        <v>2680.1</v>
      </c>
      <c r="E14" s="776">
        <v>2756.8</v>
      </c>
      <c r="F14" s="1749">
        <v>2930.7</v>
      </c>
    </row>
    <row r="15" spans="1:6" s="19" customFormat="1" ht="24.75" customHeight="1">
      <c r="A15" s="752" t="s">
        <v>43</v>
      </c>
      <c r="B15" s="747"/>
      <c r="C15" s="747"/>
      <c r="D15" s="747"/>
      <c r="F15" s="831"/>
    </row>
    <row r="16" spans="1:6" s="19" customFormat="1" ht="19.5" customHeight="1">
      <c r="A16" s="720" t="s">
        <v>44</v>
      </c>
      <c r="B16" s="747">
        <v>146.6</v>
      </c>
      <c r="C16" s="747">
        <v>156.80000000000001</v>
      </c>
      <c r="D16" s="747">
        <v>158</v>
      </c>
      <c r="E16" s="777">
        <v>158.19999999999999</v>
      </c>
      <c r="F16" s="1746">
        <v>125.5</v>
      </c>
    </row>
    <row r="17" spans="1:7" s="19" customFormat="1" ht="21" customHeight="1">
      <c r="A17" s="720" t="s">
        <v>88</v>
      </c>
      <c r="B17" s="747">
        <v>250.6</v>
      </c>
      <c r="C17" s="747">
        <v>262.89999999999998</v>
      </c>
      <c r="D17" s="747">
        <v>263.3</v>
      </c>
      <c r="E17" s="777">
        <v>267.7</v>
      </c>
      <c r="F17" s="1746">
        <v>276.10000000000002</v>
      </c>
    </row>
    <row r="18" spans="1:7" s="19" customFormat="1" ht="24.75" customHeight="1">
      <c r="A18" s="720" t="s">
        <v>45</v>
      </c>
      <c r="B18" s="747">
        <v>35.799999999999997</v>
      </c>
      <c r="C18" s="747">
        <v>37.6</v>
      </c>
      <c r="D18" s="747">
        <v>42.4</v>
      </c>
      <c r="E18" s="777">
        <v>50.4</v>
      </c>
      <c r="F18" s="1746">
        <v>55.9</v>
      </c>
    </row>
    <row r="19" spans="1:7" s="19" customFormat="1" ht="21.75" customHeight="1">
      <c r="A19" s="720" t="s">
        <v>46</v>
      </c>
      <c r="B19" s="747">
        <v>1070.7</v>
      </c>
      <c r="C19" s="747">
        <v>1176.2</v>
      </c>
      <c r="D19" s="747">
        <v>1199.5999999999999</v>
      </c>
      <c r="E19" s="777">
        <v>1251.9000000000001</v>
      </c>
      <c r="F19" s="1746">
        <v>1412.8</v>
      </c>
    </row>
    <row r="20" spans="1:7" s="19" customFormat="1" ht="27" customHeight="1">
      <c r="A20" s="720" t="s">
        <v>103</v>
      </c>
      <c r="B20" s="753">
        <v>249.2</v>
      </c>
      <c r="C20" s="753">
        <v>282.60000000000002</v>
      </c>
      <c r="D20" s="747">
        <v>285.5</v>
      </c>
      <c r="E20" s="777">
        <v>299.89999999999998</v>
      </c>
      <c r="F20" s="1746">
        <v>369.5</v>
      </c>
    </row>
    <row r="21" spans="1:7" s="19" customFormat="1" ht="21" customHeight="1">
      <c r="A21" s="720" t="s">
        <v>98</v>
      </c>
      <c r="B21" s="753">
        <v>409.9</v>
      </c>
      <c r="C21" s="753">
        <v>423.7</v>
      </c>
      <c r="D21" s="747">
        <v>455.5</v>
      </c>
      <c r="E21" s="777">
        <v>461.8</v>
      </c>
      <c r="F21" s="1746">
        <v>467</v>
      </c>
    </row>
    <row r="22" spans="1:7" s="19" customFormat="1" ht="28.5" customHeight="1">
      <c r="A22" s="720" t="s">
        <v>104</v>
      </c>
      <c r="B22" s="747">
        <v>92</v>
      </c>
      <c r="C22" s="747">
        <v>95.1</v>
      </c>
      <c r="D22" s="747">
        <v>102.2</v>
      </c>
      <c r="E22" s="777">
        <v>103.6</v>
      </c>
      <c r="F22" s="1746">
        <v>177.1</v>
      </c>
    </row>
    <row r="23" spans="1:7" s="19" customFormat="1" ht="21.75" customHeight="1">
      <c r="A23" s="720" t="s">
        <v>90</v>
      </c>
      <c r="B23" s="753">
        <v>385.8</v>
      </c>
      <c r="C23" s="753">
        <v>396.3</v>
      </c>
      <c r="D23" s="747">
        <v>433.6</v>
      </c>
      <c r="E23" s="777">
        <v>439</v>
      </c>
      <c r="F23" s="1746">
        <v>461.4</v>
      </c>
    </row>
    <row r="24" spans="1:7" s="19" customFormat="1" ht="23.25" customHeight="1">
      <c r="A24" s="720" t="s">
        <v>1431</v>
      </c>
      <c r="B24" s="747">
        <v>127.8</v>
      </c>
      <c r="C24" s="747">
        <v>131.19999999999999</v>
      </c>
      <c r="D24" s="747">
        <v>143.5</v>
      </c>
      <c r="E24" s="777">
        <v>145.19999999999999</v>
      </c>
      <c r="F24" s="1746">
        <v>113.8</v>
      </c>
    </row>
    <row r="25" spans="1:7" s="19" customFormat="1" ht="29.25" customHeight="1">
      <c r="A25" s="720" t="s">
        <v>84</v>
      </c>
      <c r="B25" s="753">
        <v>124.8</v>
      </c>
      <c r="C25" s="753">
        <v>126.9</v>
      </c>
      <c r="D25" s="747">
        <v>127.7</v>
      </c>
      <c r="E25" s="777">
        <v>127.8</v>
      </c>
      <c r="F25" s="1745">
        <v>132</v>
      </c>
    </row>
    <row r="26" spans="1:7" s="19" customFormat="1" ht="5.25" customHeight="1">
      <c r="A26" s="1154"/>
      <c r="B26" s="1157"/>
      <c r="C26" s="1157"/>
      <c r="D26" s="1157"/>
      <c r="E26" s="1158"/>
      <c r="F26" s="1161"/>
    </row>
    <row r="27" spans="1:7" s="19" customFormat="1" ht="28.5" customHeight="1">
      <c r="A27" s="665"/>
      <c r="B27" s="665"/>
      <c r="C27" s="665"/>
      <c r="D27" s="665"/>
      <c r="E27" s="254"/>
    </row>
    <row r="28" spans="1:7" s="19" customFormat="1" ht="18" customHeight="1">
      <c r="A28" s="1895" t="s">
        <v>464</v>
      </c>
      <c r="B28" s="1895"/>
      <c r="C28" s="1895"/>
      <c r="D28" s="1895"/>
      <c r="E28" s="254"/>
    </row>
    <row r="29" spans="1:7" s="19" customFormat="1" ht="18" customHeight="1">
      <c r="A29" s="1896" t="s">
        <v>105</v>
      </c>
      <c r="B29" s="1896"/>
      <c r="C29" s="1896"/>
      <c r="D29" s="1896"/>
      <c r="E29" s="1151"/>
      <c r="F29" s="1161"/>
      <c r="G29" s="1161"/>
    </row>
    <row r="30" spans="1:7" s="19" customFormat="1" ht="21.75" customHeight="1">
      <c r="A30" s="1159"/>
      <c r="B30" s="1160">
        <v>2020</v>
      </c>
      <c r="C30" s="1160">
        <v>2021</v>
      </c>
      <c r="D30" s="1160">
        <v>2022</v>
      </c>
      <c r="E30" s="1612">
        <v>2023</v>
      </c>
      <c r="F30" s="1743">
        <v>2024</v>
      </c>
    </row>
    <row r="31" spans="1:7" s="19" customFormat="1" ht="8.25" customHeight="1">
      <c r="A31" s="754"/>
      <c r="B31" s="254"/>
      <c r="C31" s="254"/>
      <c r="D31" s="254"/>
      <c r="F31" s="1746"/>
    </row>
    <row r="32" spans="1:7" s="21" customFormat="1" ht="21" customHeight="1">
      <c r="A32" s="755" t="s">
        <v>38</v>
      </c>
      <c r="B32" s="744">
        <v>124.7</v>
      </c>
      <c r="C32" s="744">
        <v>138.19999999999999</v>
      </c>
      <c r="D32" s="745">
        <v>151.6</v>
      </c>
      <c r="E32" s="778">
        <v>164.5</v>
      </c>
      <c r="F32" s="1746">
        <v>189.5</v>
      </c>
    </row>
    <row r="33" spans="1:6" s="19" customFormat="1" ht="13.5" customHeight="1">
      <c r="A33" s="1162"/>
      <c r="B33" s="1163"/>
      <c r="C33" s="1163"/>
      <c r="D33" s="1163"/>
      <c r="E33" s="1151"/>
      <c r="F33" s="1742"/>
    </row>
    <row r="34" spans="1:6" s="19" customFormat="1" ht="23.25" customHeight="1">
      <c r="A34" s="665"/>
      <c r="B34" s="665"/>
      <c r="C34" s="665"/>
      <c r="D34" s="665"/>
      <c r="E34" s="254"/>
      <c r="F34" s="1746"/>
    </row>
    <row r="35" spans="1:6" s="19" customFormat="1" ht="18.75">
      <c r="A35" s="1895" t="s">
        <v>465</v>
      </c>
      <c r="B35" s="1895"/>
      <c r="C35" s="1895"/>
      <c r="D35" s="1895"/>
      <c r="E35" s="254"/>
      <c r="F35" s="1746"/>
    </row>
    <row r="36" spans="1:6" s="19" customFormat="1" ht="15.75" customHeight="1">
      <c r="A36" s="1154"/>
      <c r="B36" s="1154"/>
      <c r="C36" s="1154"/>
      <c r="D36" s="1154"/>
      <c r="E36" s="1151"/>
      <c r="F36" s="1742"/>
    </row>
    <row r="37" spans="1:6" s="19" customFormat="1" ht="21.75" customHeight="1">
      <c r="A37" s="1155"/>
      <c r="B37" s="1156">
        <v>2020</v>
      </c>
      <c r="C37" s="1156">
        <v>2021</v>
      </c>
      <c r="D37" s="1156">
        <v>2022</v>
      </c>
      <c r="E37" s="1611">
        <v>2023</v>
      </c>
      <c r="F37" s="1744">
        <v>2024</v>
      </c>
    </row>
    <row r="38" spans="1:6" s="19" customFormat="1" ht="9" customHeight="1">
      <c r="A38" s="746"/>
      <c r="B38" s="747"/>
      <c r="C38" s="747"/>
      <c r="D38" s="747"/>
      <c r="E38" s="748"/>
      <c r="F38" s="1746"/>
    </row>
    <row r="39" spans="1:6" s="19" customFormat="1" ht="18" customHeight="1">
      <c r="A39" s="749" t="s">
        <v>38</v>
      </c>
      <c r="B39" s="751">
        <v>65.7</v>
      </c>
      <c r="C39" s="751">
        <v>73.2</v>
      </c>
      <c r="D39" s="751">
        <v>80.2</v>
      </c>
      <c r="E39" s="776">
        <v>87.1</v>
      </c>
      <c r="F39" s="1746"/>
    </row>
    <row r="40" spans="1:6" s="19" customFormat="1" ht="8.25" customHeight="1">
      <c r="A40" s="1154"/>
      <c r="B40" s="1154"/>
      <c r="C40" s="1154"/>
      <c r="D40" s="1154"/>
      <c r="E40" s="1151"/>
      <c r="F40" s="1742"/>
    </row>
    <row r="41" spans="1:6" s="19" customFormat="1" ht="18.75">
      <c r="A41" s="665"/>
      <c r="B41" s="665"/>
      <c r="C41" s="665"/>
      <c r="D41" s="667"/>
      <c r="E41" s="254"/>
      <c r="F41" s="1746"/>
    </row>
    <row r="42" spans="1:6" s="19" customFormat="1" ht="21.75" customHeight="1">
      <c r="A42" s="1897" t="s">
        <v>466</v>
      </c>
      <c r="B42" s="1897"/>
      <c r="C42" s="1897"/>
      <c r="D42" s="1897"/>
      <c r="E42" s="254"/>
      <c r="F42" s="1746"/>
    </row>
    <row r="43" spans="1:6" s="19" customFormat="1" ht="21.75" customHeight="1">
      <c r="A43" s="1895" t="s">
        <v>1455</v>
      </c>
      <c r="B43" s="1895"/>
      <c r="C43" s="1895"/>
      <c r="D43" s="1895"/>
      <c r="E43" s="254"/>
      <c r="F43" s="1746"/>
    </row>
    <row r="44" spans="1:6" s="19" customFormat="1" ht="5.25" customHeight="1">
      <c r="A44" s="1154"/>
      <c r="B44" s="1154"/>
      <c r="C44" s="1154"/>
      <c r="D44" s="1154"/>
      <c r="E44" s="1151"/>
      <c r="F44" s="1742"/>
    </row>
    <row r="45" spans="1:6" s="19" customFormat="1" ht="24" customHeight="1">
      <c r="A45" s="1164"/>
      <c r="B45" s="1153">
        <v>2020</v>
      </c>
      <c r="C45" s="1153">
        <v>2021</v>
      </c>
      <c r="D45" s="1153">
        <v>2022</v>
      </c>
      <c r="E45" s="1613">
        <v>2023</v>
      </c>
      <c r="F45" s="1744">
        <v>2024</v>
      </c>
    </row>
    <row r="46" spans="1:6" s="19" customFormat="1" ht="7.5" customHeight="1">
      <c r="A46" s="754"/>
      <c r="B46" s="254"/>
      <c r="C46" s="254"/>
      <c r="D46" s="254"/>
      <c r="F46" s="1746"/>
    </row>
    <row r="47" spans="1:6" s="19" customFormat="1" ht="22.5" customHeight="1">
      <c r="A47" s="755" t="s">
        <v>38</v>
      </c>
      <c r="B47" s="744">
        <v>24055.3</v>
      </c>
      <c r="C47" s="744">
        <v>25225.7</v>
      </c>
      <c r="D47" s="744">
        <v>25808</v>
      </c>
      <c r="E47" s="776">
        <v>26322.799999999999</v>
      </c>
      <c r="F47" s="1749">
        <v>29195.5</v>
      </c>
    </row>
    <row r="48" spans="1:6" s="19" customFormat="1" ht="22.5" customHeight="1">
      <c r="A48" s="756" t="s">
        <v>1432</v>
      </c>
      <c r="B48" s="745">
        <v>22161.4</v>
      </c>
      <c r="C48" s="745">
        <v>23381</v>
      </c>
      <c r="D48" s="745">
        <v>23886.5</v>
      </c>
      <c r="E48" s="776">
        <v>24135.3</v>
      </c>
      <c r="F48" s="1746">
        <v>26798.3</v>
      </c>
    </row>
    <row r="49" spans="1:6" s="19" customFormat="1" ht="31.5" customHeight="1" thickBot="1">
      <c r="A49" s="757" t="s">
        <v>1433</v>
      </c>
      <c r="B49" s="758">
        <v>1893.9</v>
      </c>
      <c r="C49" s="758">
        <v>1844.7</v>
      </c>
      <c r="D49" s="758">
        <v>1921.5</v>
      </c>
      <c r="E49" s="779">
        <v>2187.5</v>
      </c>
      <c r="F49" s="1746">
        <v>2397.1999999999998</v>
      </c>
    </row>
    <row r="50" spans="1:6">
      <c r="A50" s="253"/>
      <c r="B50" s="253"/>
      <c r="C50" s="253"/>
      <c r="D50" s="253"/>
      <c r="E50" s="253"/>
    </row>
  </sheetData>
  <mergeCells count="11">
    <mergeCell ref="A11:D11"/>
    <mergeCell ref="A1:D1"/>
    <mergeCell ref="A2:D2"/>
    <mergeCell ref="A3:D3"/>
    <mergeCell ref="A4:D4"/>
    <mergeCell ref="A10:E10"/>
    <mergeCell ref="A28:D28"/>
    <mergeCell ref="A29:D29"/>
    <mergeCell ref="A35:D35"/>
    <mergeCell ref="A42:D42"/>
    <mergeCell ref="A43:D43"/>
  </mergeCells>
  <pageMargins left="0.70866141732283472" right="0.70866141732283472" top="0.74803149606299213" bottom="0.74803149606299213" header="0.31496062992125984" footer="0.31496062992125984"/>
  <pageSetup paperSize="9" firstPageNumber="19" orientation="portrait" useFirstPageNumber="1" r:id="rId1"/>
  <headerFooter alignWithMargins="0">
    <oddFooter>&amp;C&amp;P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000"/>
  </sheetPr>
  <dimension ref="A1:F48"/>
  <sheetViews>
    <sheetView topLeftCell="A19" workbookViewId="0">
      <selection activeCell="H37" sqref="H37"/>
    </sheetView>
  </sheetViews>
  <sheetFormatPr defaultRowHeight="12.75"/>
  <cols>
    <col min="1" max="1" width="43.6640625" customWidth="1"/>
    <col min="2" max="5" width="12.83203125" customWidth="1"/>
  </cols>
  <sheetData>
    <row r="1" spans="1:6" s="19" customFormat="1" ht="24.75" customHeight="1">
      <c r="A1" s="1899" t="s">
        <v>467</v>
      </c>
      <c r="B1" s="1899"/>
      <c r="C1" s="1899"/>
      <c r="D1" s="1899"/>
      <c r="E1" s="1899"/>
    </row>
    <row r="2" spans="1:6" s="19" customFormat="1" ht="14.25" customHeight="1">
      <c r="A2" s="1902" t="s">
        <v>106</v>
      </c>
      <c r="B2" s="1902"/>
      <c r="C2" s="1902"/>
      <c r="D2" s="1902"/>
      <c r="E2" s="1161"/>
      <c r="F2" s="1161"/>
    </row>
    <row r="3" spans="1:6" s="19" customFormat="1" ht="23.25" customHeight="1">
      <c r="A3" s="1166"/>
      <c r="B3" s="1167">
        <v>2020</v>
      </c>
      <c r="C3" s="1167">
        <v>2021</v>
      </c>
      <c r="D3" s="1167">
        <v>2022</v>
      </c>
      <c r="E3" s="1614">
        <v>2023</v>
      </c>
      <c r="F3" s="1669">
        <v>2024</v>
      </c>
    </row>
    <row r="4" spans="1:6" s="19" customFormat="1" ht="7.5" customHeight="1">
      <c r="A4" s="660"/>
      <c r="D4" s="1165"/>
    </row>
    <row r="5" spans="1:6" s="19" customFormat="1" ht="12.75" customHeight="1">
      <c r="A5" s="759" t="s">
        <v>42</v>
      </c>
      <c r="B5" s="760">
        <v>24055.3</v>
      </c>
      <c r="C5" s="760">
        <v>25225.7</v>
      </c>
      <c r="D5" s="760">
        <v>25808</v>
      </c>
      <c r="E5" s="780">
        <v>26322.799999999999</v>
      </c>
      <c r="F5" s="776">
        <v>29195.5</v>
      </c>
    </row>
    <row r="6" spans="1:6" s="19" customFormat="1" ht="12.75" customHeight="1">
      <c r="A6" s="761" t="s">
        <v>43</v>
      </c>
    </row>
    <row r="7" spans="1:6" s="19" customFormat="1" ht="12.75" customHeight="1">
      <c r="A7" s="6" t="s">
        <v>44</v>
      </c>
      <c r="B7" s="762">
        <v>160.4</v>
      </c>
      <c r="C7" s="762">
        <v>171.5</v>
      </c>
      <c r="D7" s="19">
        <v>175.3</v>
      </c>
      <c r="E7" s="19">
        <v>177</v>
      </c>
      <c r="F7" s="19">
        <v>186.3</v>
      </c>
    </row>
    <row r="8" spans="1:6" s="19" customFormat="1" ht="12.75" customHeight="1">
      <c r="A8" s="6" t="s">
        <v>53</v>
      </c>
      <c r="B8" s="762">
        <v>1943.5</v>
      </c>
      <c r="C8" s="762">
        <v>2082.8000000000002</v>
      </c>
      <c r="D8" s="19">
        <v>2100.9</v>
      </c>
      <c r="E8" s="19">
        <v>2184.6999999999998</v>
      </c>
      <c r="F8" s="19">
        <v>2407.1</v>
      </c>
    </row>
    <row r="9" spans="1:6" s="19" customFormat="1" ht="12.75" customHeight="1">
      <c r="A9" s="6" t="s">
        <v>45</v>
      </c>
      <c r="B9" s="19">
        <v>436.5</v>
      </c>
      <c r="C9" s="19">
        <v>439</v>
      </c>
      <c r="D9" s="19">
        <v>482.9</v>
      </c>
      <c r="E9" s="19">
        <v>498.2</v>
      </c>
      <c r="F9" s="19">
        <v>548.4</v>
      </c>
    </row>
    <row r="10" spans="1:6" s="19" customFormat="1" ht="12.75" customHeight="1">
      <c r="A10" s="6" t="s">
        <v>46</v>
      </c>
      <c r="B10" s="19">
        <v>18132.900000000001</v>
      </c>
      <c r="C10" s="19">
        <v>19017.2</v>
      </c>
      <c r="D10" s="19">
        <v>19409.7</v>
      </c>
      <c r="E10" s="19">
        <v>19608.5</v>
      </c>
      <c r="F10" s="19">
        <v>21875.3</v>
      </c>
    </row>
    <row r="11" spans="1:6" s="19" customFormat="1" ht="12.75" customHeight="1">
      <c r="A11" s="6" t="s">
        <v>103</v>
      </c>
      <c r="B11" s="19">
        <v>4531.3999999999996</v>
      </c>
      <c r="C11" s="19">
        <v>4755</v>
      </c>
      <c r="D11" s="19">
        <v>4914.8999999999996</v>
      </c>
      <c r="E11" s="19">
        <v>4970.5</v>
      </c>
      <c r="F11" s="19">
        <v>7450.9</v>
      </c>
    </row>
    <row r="12" spans="1:6" s="19" customFormat="1" ht="12.75" customHeight="1">
      <c r="A12" s="6" t="s">
        <v>98</v>
      </c>
      <c r="B12" s="19">
        <v>2458.1999999999998</v>
      </c>
      <c r="C12" s="19">
        <v>2584.1999999999998</v>
      </c>
      <c r="D12" s="19">
        <v>2588.1</v>
      </c>
      <c r="E12" s="19">
        <v>2746.4</v>
      </c>
      <c r="F12" s="19">
        <v>2917.5</v>
      </c>
    </row>
    <row r="13" spans="1:6" s="19" customFormat="1" ht="12.75" customHeight="1">
      <c r="A13" s="6" t="s">
        <v>104</v>
      </c>
      <c r="B13" s="19">
        <v>572.70000000000005</v>
      </c>
      <c r="C13" s="19">
        <v>601.79999999999995</v>
      </c>
      <c r="D13" s="19">
        <v>613.70000000000005</v>
      </c>
      <c r="E13" s="19">
        <v>654.70000000000005</v>
      </c>
      <c r="F13" s="19">
        <v>921.1</v>
      </c>
    </row>
    <row r="14" spans="1:6" s="19" customFormat="1" ht="12.75" customHeight="1">
      <c r="A14" s="6" t="s">
        <v>90</v>
      </c>
      <c r="B14" s="762">
        <v>872.5</v>
      </c>
      <c r="C14" s="762">
        <v>877.5</v>
      </c>
      <c r="D14" s="19">
        <v>995.9</v>
      </c>
      <c r="E14" s="19">
        <v>1051.7</v>
      </c>
      <c r="F14" s="762">
        <v>1192</v>
      </c>
    </row>
    <row r="15" spans="1:6" s="19" customFormat="1" ht="12.75" customHeight="1">
      <c r="A15" s="6" t="s">
        <v>107</v>
      </c>
      <c r="B15" s="19">
        <v>255.4</v>
      </c>
      <c r="C15" s="19">
        <v>257</v>
      </c>
      <c r="D15" s="19">
        <v>291.2</v>
      </c>
      <c r="E15" s="19">
        <v>307.60000000000002</v>
      </c>
      <c r="F15" s="19">
        <v>339.5</v>
      </c>
    </row>
    <row r="16" spans="1:6" s="19" customFormat="1" ht="12.75" customHeight="1">
      <c r="A16" s="6" t="s">
        <v>49</v>
      </c>
      <c r="B16" s="762">
        <v>51.3</v>
      </c>
      <c r="C16" s="762">
        <v>53.5</v>
      </c>
      <c r="D16" s="19">
        <v>55.2</v>
      </c>
      <c r="E16" s="19">
        <v>56.3</v>
      </c>
      <c r="F16" s="19">
        <v>68.900000000000006</v>
      </c>
    </row>
    <row r="17" spans="1:6" s="19" customFormat="1" ht="6" customHeight="1">
      <c r="A17" s="1168"/>
      <c r="B17" s="1169"/>
      <c r="C17" s="1169"/>
      <c r="D17" s="1169"/>
      <c r="E17" s="1161"/>
      <c r="F17" s="1161"/>
    </row>
    <row r="18" spans="1:6" s="6" customFormat="1" ht="33" customHeight="1">
      <c r="A18" s="1903" t="s">
        <v>468</v>
      </c>
      <c r="B18" s="1903"/>
      <c r="C18" s="1903"/>
      <c r="D18" s="1903"/>
    </row>
    <row r="19" spans="1:6" s="6" customFormat="1" ht="21.75" customHeight="1">
      <c r="A19" s="1904" t="s">
        <v>469</v>
      </c>
      <c r="B19" s="1904"/>
      <c r="C19" s="1904"/>
      <c r="D19" s="1904"/>
      <c r="E19" s="1102"/>
      <c r="F19" s="1102"/>
    </row>
    <row r="20" spans="1:6" s="6" customFormat="1" ht="21.75" customHeight="1">
      <c r="A20" s="1170"/>
      <c r="B20" s="1171">
        <v>2020</v>
      </c>
      <c r="C20" s="1171">
        <v>2021</v>
      </c>
      <c r="D20" s="1171">
        <v>2022</v>
      </c>
      <c r="E20" s="1079">
        <v>2023</v>
      </c>
      <c r="F20" s="1668">
        <v>2024</v>
      </c>
    </row>
    <row r="21" spans="1:6" s="6" customFormat="1" ht="7.5" customHeight="1">
      <c r="A21" s="660"/>
    </row>
    <row r="22" spans="1:6" s="6" customFormat="1" ht="19.5" customHeight="1">
      <c r="A22" s="759" t="s">
        <v>38</v>
      </c>
      <c r="B22" s="763">
        <v>549.5</v>
      </c>
      <c r="C22" s="763">
        <v>560.9</v>
      </c>
      <c r="D22" s="4">
        <v>594.4</v>
      </c>
      <c r="E22" s="768">
        <v>670</v>
      </c>
      <c r="F22" s="768">
        <v>768.1</v>
      </c>
    </row>
    <row r="23" spans="1:6" s="6" customFormat="1" ht="17.25" customHeight="1">
      <c r="A23" s="764" t="s">
        <v>1432</v>
      </c>
      <c r="B23" s="765">
        <v>477.9</v>
      </c>
      <c r="C23" s="765">
        <v>472.9</v>
      </c>
      <c r="D23" s="6">
        <v>503.7</v>
      </c>
      <c r="E23" s="6">
        <v>577</v>
      </c>
      <c r="F23" s="6">
        <v>669.3</v>
      </c>
    </row>
    <row r="24" spans="1:6" s="6" customFormat="1" ht="13.5" customHeight="1">
      <c r="A24" s="764" t="s">
        <v>1433</v>
      </c>
      <c r="B24" s="6">
        <v>71.599999999999994</v>
      </c>
      <c r="C24" s="6">
        <v>88.1</v>
      </c>
      <c r="D24" s="6">
        <v>90.7</v>
      </c>
      <c r="E24" s="6">
        <v>92.9</v>
      </c>
      <c r="F24" s="6">
        <v>98.8</v>
      </c>
    </row>
    <row r="25" spans="1:6" s="6" customFormat="1" ht="6.75" customHeight="1">
      <c r="A25" s="1172"/>
      <c r="B25" s="1172"/>
      <c r="C25" s="1172"/>
      <c r="D25" s="1172"/>
      <c r="E25" s="1102"/>
      <c r="F25" s="1102"/>
    </row>
    <row r="26" spans="1:6" s="6" customFormat="1">
      <c r="A26" s="19"/>
    </row>
    <row r="27" spans="1:6" s="6" customFormat="1">
      <c r="A27" s="19"/>
    </row>
    <row r="28" spans="1:6" s="6" customFormat="1" ht="19.5" customHeight="1">
      <c r="A28" s="1899" t="s">
        <v>470</v>
      </c>
      <c r="B28" s="1899"/>
      <c r="C28" s="1899"/>
      <c r="D28" s="1899"/>
      <c r="E28" s="1899"/>
    </row>
    <row r="29" spans="1:6" s="6" customFormat="1" ht="17.25" customHeight="1">
      <c r="A29" s="1902" t="s">
        <v>471</v>
      </c>
      <c r="B29" s="1902"/>
      <c r="C29" s="1902"/>
      <c r="D29" s="1902"/>
      <c r="E29" s="1102"/>
      <c r="F29" s="1102"/>
    </row>
    <row r="30" spans="1:6" s="6" customFormat="1" ht="22.5" customHeight="1">
      <c r="A30" s="1170"/>
      <c r="B30" s="1171">
        <v>2020</v>
      </c>
      <c r="C30" s="1171">
        <v>2021</v>
      </c>
      <c r="D30" s="1171">
        <v>2022</v>
      </c>
      <c r="E30" s="1079">
        <v>2023</v>
      </c>
      <c r="F30" s="1668">
        <v>2024</v>
      </c>
    </row>
    <row r="31" spans="1:6" s="6" customFormat="1" ht="7.5" customHeight="1">
      <c r="A31" s="660"/>
    </row>
    <row r="32" spans="1:6" s="6" customFormat="1">
      <c r="A32" s="766" t="s">
        <v>38</v>
      </c>
      <c r="B32" s="763">
        <v>1114.4000000000001</v>
      </c>
      <c r="C32" s="763">
        <v>1326.7</v>
      </c>
      <c r="D32" s="763">
        <v>1373</v>
      </c>
      <c r="E32" s="6">
        <v>1429.8</v>
      </c>
      <c r="F32" s="768">
        <v>1600.4</v>
      </c>
    </row>
    <row r="33" spans="1:6" s="6" customFormat="1" ht="9" customHeight="1">
      <c r="F33"/>
    </row>
    <row r="34" spans="1:6" s="6" customFormat="1" ht="18" customHeight="1">
      <c r="A34" s="767" t="s">
        <v>1432</v>
      </c>
      <c r="B34" s="6">
        <v>183.7</v>
      </c>
      <c r="C34" s="6">
        <v>181.7</v>
      </c>
      <c r="D34" s="6">
        <v>193.6</v>
      </c>
      <c r="E34" s="6">
        <v>221.8</v>
      </c>
      <c r="F34" s="6">
        <v>257.2</v>
      </c>
    </row>
    <row r="35" spans="1:6" s="6" customFormat="1" ht="20.25" customHeight="1" thickBot="1">
      <c r="A35" s="1172" t="s">
        <v>1433</v>
      </c>
      <c r="B35" s="1102">
        <v>930.8</v>
      </c>
      <c r="C35" s="1102">
        <v>1145</v>
      </c>
      <c r="D35" s="1102">
        <v>1179.4000000000001</v>
      </c>
      <c r="E35" s="1102">
        <v>1208.0999999999999</v>
      </c>
      <c r="F35" s="1755">
        <v>1343.2</v>
      </c>
    </row>
    <row r="36" spans="1:6" s="6" customFormat="1" ht="28.5" customHeight="1">
      <c r="A36" s="1900" t="s">
        <v>472</v>
      </c>
      <c r="B36" s="1900"/>
      <c r="C36" s="1900"/>
      <c r="D36" s="1900"/>
      <c r="E36" s="1900"/>
    </row>
    <row r="37" spans="1:6" s="6" customFormat="1" ht="35.25" customHeight="1">
      <c r="A37" s="1901" t="s">
        <v>473</v>
      </c>
      <c r="B37" s="1901"/>
      <c r="C37" s="1901"/>
      <c r="D37" s="1901"/>
      <c r="E37" s="1901"/>
    </row>
    <row r="38" spans="1:6" s="6" customFormat="1" ht="9" customHeight="1">
      <c r="A38" s="1902"/>
      <c r="B38" s="1902"/>
      <c r="C38" s="1902"/>
      <c r="D38" s="1902"/>
      <c r="E38" s="1102"/>
      <c r="F38" s="1102"/>
    </row>
    <row r="39" spans="1:6" s="6" customFormat="1" ht="22.5" customHeight="1">
      <c r="A39" s="1173"/>
      <c r="B39" s="1171">
        <v>2020</v>
      </c>
      <c r="C39" s="1171">
        <v>2021</v>
      </c>
      <c r="D39" s="1171">
        <v>2022</v>
      </c>
      <c r="E39" s="1615">
        <v>2023</v>
      </c>
      <c r="F39" s="1668">
        <v>2024</v>
      </c>
    </row>
    <row r="40" spans="1:6" s="6" customFormat="1" ht="6" customHeight="1">
      <c r="A40" s="234"/>
    </row>
    <row r="41" spans="1:6" s="6" customFormat="1" ht="15.75" customHeight="1">
      <c r="A41" s="25" t="s">
        <v>1434</v>
      </c>
      <c r="B41" s="373">
        <v>644</v>
      </c>
      <c r="C41" s="373">
        <v>812</v>
      </c>
      <c r="D41" s="373">
        <v>733</v>
      </c>
      <c r="E41" s="6">
        <v>709</v>
      </c>
      <c r="F41" s="768">
        <v>697</v>
      </c>
    </row>
    <row r="42" spans="1:6" s="6" customFormat="1">
      <c r="A42" s="25" t="s">
        <v>1435</v>
      </c>
      <c r="B42" s="374"/>
      <c r="C42" s="374"/>
      <c r="D42" s="374"/>
      <c r="F42"/>
    </row>
    <row r="43" spans="1:6" s="6" customFormat="1">
      <c r="A43" s="32" t="s">
        <v>1095</v>
      </c>
      <c r="B43" s="374">
        <v>126</v>
      </c>
      <c r="C43" s="374">
        <v>139</v>
      </c>
      <c r="D43" s="374">
        <v>101</v>
      </c>
      <c r="E43" s="6">
        <v>113</v>
      </c>
      <c r="F43" s="6">
        <v>103</v>
      </c>
    </row>
    <row r="44" spans="1:6" s="6" customFormat="1">
      <c r="A44" s="32" t="s">
        <v>1096</v>
      </c>
      <c r="B44" s="374">
        <v>1003</v>
      </c>
      <c r="C44" s="374">
        <v>1431</v>
      </c>
      <c r="D44" s="374">
        <v>1264</v>
      </c>
      <c r="E44" s="6">
        <v>1182</v>
      </c>
      <c r="F44" s="6">
        <v>1161</v>
      </c>
    </row>
    <row r="45" spans="1:6" s="6" customFormat="1" ht="7.5" customHeight="1">
      <c r="A45" s="1161"/>
      <c r="B45" s="1174"/>
      <c r="C45" s="1174"/>
      <c r="D45" s="1174"/>
      <c r="E45" s="1102"/>
      <c r="F45" s="1102"/>
    </row>
    <row r="46" spans="1:6" s="6" customFormat="1">
      <c r="A46" s="19"/>
    </row>
    <row r="48" spans="1:6" ht="13.5" customHeight="1"/>
  </sheetData>
  <mergeCells count="9">
    <mergeCell ref="A1:E1"/>
    <mergeCell ref="A28:E28"/>
    <mergeCell ref="A36:E36"/>
    <mergeCell ref="A37:E37"/>
    <mergeCell ref="A38:D38"/>
    <mergeCell ref="A2:D2"/>
    <mergeCell ref="A18:D18"/>
    <mergeCell ref="A19:D19"/>
    <mergeCell ref="A29:D29"/>
  </mergeCells>
  <pageMargins left="0.70866141732283472" right="0.70866141732283472" top="0.74803149606299213" bottom="0.74803149606299213" header="0.31496062992125984" footer="0.31496062992125984"/>
  <pageSetup paperSize="9" scale="85" firstPageNumber="19" orientation="portrait" useFirstPageNumber="1" r:id="rId1"/>
  <headerFooter alignWithMargins="0">
    <oddFooter>&amp;C&amp;P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1"/>
  </sheetPr>
  <dimension ref="A1:F57"/>
  <sheetViews>
    <sheetView view="pageBreakPreview" zoomScaleNormal="100" zoomScaleSheetLayoutView="100" workbookViewId="0">
      <selection activeCell="F44" sqref="F44"/>
    </sheetView>
  </sheetViews>
  <sheetFormatPr defaultRowHeight="12.75"/>
  <cols>
    <col min="1" max="1" width="39.6640625" customWidth="1"/>
    <col min="2" max="6" width="11.83203125" customWidth="1"/>
  </cols>
  <sheetData>
    <row r="1" spans="1:6" s="22" customFormat="1" ht="15" customHeight="1">
      <c r="A1" s="1906" t="s">
        <v>108</v>
      </c>
      <c r="B1" s="1906"/>
      <c r="C1" s="1906"/>
      <c r="D1" s="1906"/>
      <c r="E1" s="660"/>
    </row>
    <row r="2" spans="1:6" s="22" customFormat="1" ht="15.75" customHeight="1">
      <c r="A2" s="1899" t="s">
        <v>474</v>
      </c>
      <c r="B2" s="1899"/>
      <c r="C2" s="1899"/>
      <c r="D2" s="1899"/>
      <c r="E2" s="659"/>
    </row>
    <row r="3" spans="1:6" s="22" customFormat="1" ht="12.75" customHeight="1">
      <c r="A3" s="1902" t="s">
        <v>475</v>
      </c>
      <c r="B3" s="1902"/>
      <c r="C3" s="1902"/>
      <c r="D3" s="1902"/>
      <c r="E3" s="1176"/>
      <c r="F3" s="1671"/>
    </row>
    <row r="4" spans="1:6" s="23" customFormat="1" ht="15.75" customHeight="1">
      <c r="A4" s="1175"/>
      <c r="B4" s="1166">
        <v>2020</v>
      </c>
      <c r="C4" s="1166">
        <v>2021</v>
      </c>
      <c r="D4" s="1166">
        <v>2022</v>
      </c>
      <c r="E4" s="1166">
        <v>2023</v>
      </c>
      <c r="F4" s="1672">
        <v>2024</v>
      </c>
    </row>
    <row r="5" spans="1:6" s="23" customFormat="1" ht="20.25" customHeight="1">
      <c r="A5" s="168" t="s">
        <v>109</v>
      </c>
    </row>
    <row r="6" spans="1:6" s="23" customFormat="1" ht="15.75" customHeight="1">
      <c r="A6" s="168" t="s">
        <v>476</v>
      </c>
      <c r="B6" s="380">
        <v>131.6</v>
      </c>
      <c r="C6" s="380">
        <v>93.6</v>
      </c>
      <c r="D6" s="372">
        <v>105.8</v>
      </c>
      <c r="E6" s="372"/>
    </row>
    <row r="7" spans="1:6" s="23" customFormat="1" ht="16.5" customHeight="1">
      <c r="A7" s="168" t="s">
        <v>477</v>
      </c>
      <c r="B7" s="372">
        <v>1.9</v>
      </c>
      <c r="C7" s="372">
        <v>0.1</v>
      </c>
      <c r="D7" s="372">
        <v>0.8</v>
      </c>
      <c r="E7" s="372"/>
    </row>
    <row r="8" spans="1:6" s="23" customFormat="1" ht="15.75" customHeight="1">
      <c r="A8" s="168" t="s">
        <v>478</v>
      </c>
      <c r="B8" s="372">
        <v>7.4</v>
      </c>
      <c r="C8" s="372">
        <v>14.3</v>
      </c>
      <c r="D8" s="372">
        <v>3.5</v>
      </c>
      <c r="E8" s="372"/>
    </row>
    <row r="9" spans="1:6" s="23" customFormat="1" ht="13.5" customHeight="1">
      <c r="A9" s="1177" t="s">
        <v>479</v>
      </c>
      <c r="B9" s="1178" t="s">
        <v>60</v>
      </c>
      <c r="C9" s="1178" t="s">
        <v>60</v>
      </c>
      <c r="D9" s="1179" t="s">
        <v>60</v>
      </c>
      <c r="E9" s="1179"/>
      <c r="F9" s="1670"/>
    </row>
    <row r="10" spans="1:6" s="22" customFormat="1" ht="41.25" customHeight="1">
      <c r="A10" s="1907" t="s">
        <v>685</v>
      </c>
      <c r="B10" s="1903"/>
      <c r="C10" s="1903"/>
      <c r="D10" s="1903"/>
      <c r="E10" s="661"/>
    </row>
    <row r="11" spans="1:6" s="22" customFormat="1" ht="13.5" customHeight="1">
      <c r="A11" s="1902" t="s">
        <v>480</v>
      </c>
      <c r="B11" s="1902"/>
      <c r="C11" s="1902"/>
      <c r="D11" s="1902"/>
      <c r="E11" s="1176"/>
      <c r="F11" s="1671"/>
    </row>
    <row r="12" spans="1:6" s="22" customFormat="1" ht="17.25" customHeight="1">
      <c r="A12" s="1173"/>
      <c r="B12" s="1171">
        <v>2020</v>
      </c>
      <c r="C12" s="1171">
        <v>2021</v>
      </c>
      <c r="D12" s="1171">
        <v>2022</v>
      </c>
      <c r="E12" s="1171">
        <v>2023</v>
      </c>
      <c r="F12" s="1673">
        <v>2024</v>
      </c>
    </row>
    <row r="13" spans="1:6" s="22" customFormat="1" ht="25.5" customHeight="1">
      <c r="A13" s="76" t="s">
        <v>481</v>
      </c>
      <c r="B13" s="375">
        <v>61.2</v>
      </c>
      <c r="C13" s="375">
        <v>54.1</v>
      </c>
      <c r="D13" s="375">
        <v>53</v>
      </c>
      <c r="E13" s="375"/>
    </row>
    <row r="14" spans="1:6" s="22" customFormat="1" ht="19.5" customHeight="1">
      <c r="A14" s="58" t="s">
        <v>220</v>
      </c>
      <c r="B14" s="376"/>
      <c r="C14" s="376"/>
      <c r="D14" s="376"/>
      <c r="E14" s="376"/>
    </row>
    <row r="15" spans="1:6" s="22" customFormat="1" ht="15.75" customHeight="1">
      <c r="A15" s="169" t="s">
        <v>117</v>
      </c>
      <c r="B15" s="376"/>
      <c r="C15" s="376"/>
      <c r="D15" s="376"/>
      <c r="E15" s="376"/>
    </row>
    <row r="16" spans="1:6" s="22" customFormat="1" ht="15.75" customHeight="1">
      <c r="A16" s="169" t="s">
        <v>482</v>
      </c>
      <c r="B16" s="376">
        <v>0.2</v>
      </c>
      <c r="C16" s="376">
        <v>0.1</v>
      </c>
      <c r="D16" s="376">
        <v>0.3</v>
      </c>
      <c r="E16" s="376"/>
    </row>
    <row r="17" spans="1:6" s="22" customFormat="1" ht="18" customHeight="1">
      <c r="A17" s="169" t="s">
        <v>483</v>
      </c>
      <c r="B17" s="376">
        <v>0.2</v>
      </c>
      <c r="C17" s="376">
        <v>0.2</v>
      </c>
      <c r="D17" s="376">
        <v>0.6</v>
      </c>
      <c r="E17" s="376"/>
    </row>
    <row r="18" spans="1:6" s="22" customFormat="1" ht="15.75" customHeight="1">
      <c r="A18" s="169" t="s">
        <v>484</v>
      </c>
      <c r="B18" s="377">
        <v>8.5</v>
      </c>
      <c r="C18" s="377">
        <v>6.3</v>
      </c>
      <c r="D18" s="376">
        <v>1.5</v>
      </c>
      <c r="E18" s="376"/>
    </row>
    <row r="19" spans="1:6" s="22" customFormat="1" ht="18" customHeight="1">
      <c r="A19" s="169" t="s">
        <v>485</v>
      </c>
      <c r="B19" s="376">
        <v>26</v>
      </c>
      <c r="C19" s="376">
        <v>22.6</v>
      </c>
      <c r="D19" s="376">
        <v>4.7</v>
      </c>
      <c r="E19" s="376"/>
    </row>
    <row r="20" spans="1:6" s="22" customFormat="1" ht="15.75" customHeight="1">
      <c r="A20" s="389" t="s">
        <v>882</v>
      </c>
      <c r="B20" s="378">
        <v>4.7</v>
      </c>
      <c r="C20" s="378">
        <v>4.0999999999999996</v>
      </c>
      <c r="D20" s="376" t="s">
        <v>60</v>
      </c>
      <c r="E20" s="376"/>
    </row>
    <row r="21" spans="1:6" s="22" customFormat="1" ht="18" customHeight="1">
      <c r="A21" s="389" t="s">
        <v>675</v>
      </c>
      <c r="B21" s="378">
        <v>127.7</v>
      </c>
      <c r="C21" s="378">
        <v>144.69999999999999</v>
      </c>
      <c r="D21" s="376">
        <v>79.900000000000006</v>
      </c>
      <c r="E21" s="376"/>
    </row>
    <row r="22" spans="1:6" s="22" customFormat="1" ht="15.75" customHeight="1">
      <c r="A22" s="150" t="s">
        <v>1289</v>
      </c>
      <c r="B22" s="379" t="s">
        <v>60</v>
      </c>
      <c r="C22" s="379" t="s">
        <v>60</v>
      </c>
      <c r="D22" s="376" t="s">
        <v>60</v>
      </c>
      <c r="E22" s="376"/>
    </row>
    <row r="23" spans="1:6" s="22" customFormat="1" ht="4.5" customHeight="1">
      <c r="A23" s="1180"/>
      <c r="B23" s="1181"/>
      <c r="C23" s="1181"/>
      <c r="D23" s="1181"/>
      <c r="E23" s="1181"/>
      <c r="F23" s="1671"/>
    </row>
    <row r="24" spans="1:6" s="22" customFormat="1" ht="21.75" customHeight="1">
      <c r="A24" s="24"/>
    </row>
    <row r="25" spans="1:6" s="22" customFormat="1" ht="29.25" customHeight="1">
      <c r="A25" s="1907" t="s">
        <v>486</v>
      </c>
      <c r="B25" s="1903"/>
      <c r="C25" s="1903"/>
      <c r="D25" s="1903"/>
      <c r="E25" s="661"/>
    </row>
    <row r="26" spans="1:6" s="22" customFormat="1" ht="12.75" customHeight="1">
      <c r="A26" s="1902" t="s">
        <v>487</v>
      </c>
      <c r="B26" s="1902"/>
      <c r="C26" s="1902"/>
      <c r="D26" s="1902"/>
      <c r="E26" s="1176"/>
      <c r="F26" s="1671"/>
    </row>
    <row r="27" spans="1:6" s="22" customFormat="1" ht="15.75" customHeight="1">
      <c r="A27" s="1173"/>
      <c r="B27" s="1171">
        <v>2020</v>
      </c>
      <c r="C27" s="1171">
        <v>2021</v>
      </c>
      <c r="D27" s="1171">
        <v>2022</v>
      </c>
      <c r="E27" s="1171">
        <v>2023</v>
      </c>
      <c r="F27" s="1674">
        <v>2024</v>
      </c>
    </row>
    <row r="28" spans="1:6" s="22" customFormat="1" ht="24.75" customHeight="1">
      <c r="A28" s="256" t="s">
        <v>488</v>
      </c>
    </row>
    <row r="29" spans="1:6" s="22" customFormat="1" ht="18.75" customHeight="1">
      <c r="A29" s="256" t="s">
        <v>489</v>
      </c>
      <c r="B29" s="381">
        <v>42</v>
      </c>
      <c r="C29" s="381">
        <v>42</v>
      </c>
      <c r="D29" s="381">
        <v>42</v>
      </c>
      <c r="E29" s="381"/>
    </row>
    <row r="30" spans="1:6" s="22" customFormat="1" ht="18.75" customHeight="1">
      <c r="A30" s="256" t="s">
        <v>117</v>
      </c>
      <c r="B30" s="382"/>
      <c r="C30" s="382"/>
      <c r="D30" s="382"/>
      <c r="E30" s="382"/>
    </row>
    <row r="31" spans="1:6" s="22" customFormat="1" ht="18" customHeight="1">
      <c r="A31" s="256" t="s">
        <v>490</v>
      </c>
      <c r="B31" s="382">
        <v>13</v>
      </c>
      <c r="C31" s="382">
        <v>13</v>
      </c>
      <c r="D31" s="382">
        <v>13</v>
      </c>
      <c r="E31" s="382"/>
    </row>
    <row r="32" spans="1:6" s="22" customFormat="1" ht="15.75" customHeight="1">
      <c r="A32" s="256" t="s">
        <v>491</v>
      </c>
      <c r="B32" s="382">
        <v>29</v>
      </c>
      <c r="C32" s="382">
        <v>29</v>
      </c>
      <c r="D32" s="382">
        <v>29</v>
      </c>
      <c r="E32" s="382"/>
    </row>
    <row r="33" spans="1:6" s="22" customFormat="1" ht="17.25" customHeight="1">
      <c r="A33" s="388" t="s">
        <v>492</v>
      </c>
      <c r="B33" s="382"/>
      <c r="C33" s="382"/>
      <c r="D33" s="382"/>
      <c r="E33" s="382"/>
    </row>
    <row r="34" spans="1:6" s="22" customFormat="1" ht="18.75" customHeight="1">
      <c r="A34" s="388" t="s">
        <v>493</v>
      </c>
      <c r="B34" s="381">
        <v>31.9</v>
      </c>
      <c r="C34" s="381">
        <v>31.9</v>
      </c>
      <c r="D34" s="381">
        <v>31.8</v>
      </c>
      <c r="E34" s="381"/>
    </row>
    <row r="35" spans="1:6" s="22" customFormat="1" ht="18.75" customHeight="1">
      <c r="A35" s="256" t="s">
        <v>117</v>
      </c>
      <c r="B35" s="382"/>
      <c r="C35" s="382"/>
      <c r="D35" s="382"/>
      <c r="E35" s="382"/>
    </row>
    <row r="36" spans="1:6" s="22" customFormat="1" ht="17.25" customHeight="1">
      <c r="A36" s="255" t="s">
        <v>490</v>
      </c>
      <c r="B36" s="383">
        <v>14</v>
      </c>
      <c r="C36" s="383">
        <v>14</v>
      </c>
      <c r="D36" s="382">
        <v>13.9</v>
      </c>
      <c r="E36" s="382"/>
    </row>
    <row r="37" spans="1:6" s="22" customFormat="1" ht="16.5" customHeight="1">
      <c r="A37" s="255" t="s">
        <v>491</v>
      </c>
      <c r="B37" s="382">
        <v>17.899999999999999</v>
      </c>
      <c r="C37" s="382">
        <v>17.899999999999999</v>
      </c>
      <c r="D37" s="382">
        <v>17.899999999999999</v>
      </c>
      <c r="E37" s="382"/>
    </row>
    <row r="38" spans="1:6" s="22" customFormat="1" ht="24.75" hidden="1" customHeight="1">
      <c r="A38" s="168"/>
    </row>
    <row r="39" spans="1:6" s="41" customFormat="1" ht="21.75" customHeight="1">
      <c r="A39" s="1905" t="s">
        <v>85</v>
      </c>
      <c r="B39" s="1905"/>
      <c r="C39" s="1905"/>
      <c r="D39" s="1905"/>
      <c r="E39" s="1182"/>
      <c r="F39" s="53"/>
    </row>
    <row r="40" spans="1:6" s="41" customFormat="1" ht="18" customHeight="1">
      <c r="A40" s="1183"/>
      <c r="B40" s="1184">
        <v>2020</v>
      </c>
      <c r="C40" s="1184">
        <v>2021</v>
      </c>
      <c r="D40" s="1184">
        <v>2022</v>
      </c>
      <c r="E40" s="1184">
        <v>2023</v>
      </c>
      <c r="F40" s="1675">
        <v>2024</v>
      </c>
    </row>
    <row r="41" spans="1:6" s="22" customFormat="1" ht="28.5" customHeight="1">
      <c r="A41" s="255" t="s">
        <v>494</v>
      </c>
    </row>
    <row r="42" spans="1:6" s="22" customFormat="1" ht="15" customHeight="1">
      <c r="A42" s="256" t="s">
        <v>117</v>
      </c>
    </row>
    <row r="43" spans="1:6" s="22" customFormat="1" ht="15" customHeight="1">
      <c r="A43" s="256" t="s">
        <v>490</v>
      </c>
      <c r="B43" s="22">
        <v>3.3</v>
      </c>
      <c r="C43" s="22">
        <v>2.2000000000000002</v>
      </c>
      <c r="D43" s="22">
        <v>2.2000000000000002</v>
      </c>
    </row>
    <row r="44" spans="1:6" s="22" customFormat="1" ht="15" customHeight="1">
      <c r="A44" s="256" t="s">
        <v>491</v>
      </c>
      <c r="B44" s="22">
        <v>3.6</v>
      </c>
      <c r="C44" s="22">
        <v>3.2</v>
      </c>
      <c r="D44" s="22">
        <v>2.5</v>
      </c>
    </row>
    <row r="45" spans="1:6" s="22" customFormat="1" ht="14.25" customHeight="1">
      <c r="A45" s="256" t="s">
        <v>495</v>
      </c>
    </row>
    <row r="46" spans="1:6" s="22" customFormat="1" ht="13.5" customHeight="1">
      <c r="A46" s="256" t="s">
        <v>496</v>
      </c>
    </row>
    <row r="47" spans="1:6" s="22" customFormat="1" ht="15" customHeight="1">
      <c r="A47" s="256" t="s">
        <v>497</v>
      </c>
    </row>
    <row r="48" spans="1:6" s="22" customFormat="1" ht="15" customHeight="1">
      <c r="A48" s="256" t="s">
        <v>498</v>
      </c>
      <c r="B48" s="384">
        <v>4.3</v>
      </c>
      <c r="C48" s="384">
        <v>3.9</v>
      </c>
      <c r="D48" s="385">
        <v>3.3</v>
      </c>
      <c r="E48" s="385"/>
    </row>
    <row r="49" spans="1:5" s="22" customFormat="1" ht="14.25" customHeight="1">
      <c r="A49" s="256" t="s">
        <v>117</v>
      </c>
    </row>
    <row r="50" spans="1:5" s="22" customFormat="1" ht="13.5" customHeight="1">
      <c r="A50" s="256" t="s">
        <v>490</v>
      </c>
      <c r="B50" s="386">
        <v>2</v>
      </c>
      <c r="C50" s="386">
        <v>2</v>
      </c>
      <c r="D50" s="386">
        <v>2</v>
      </c>
      <c r="E50" s="386"/>
    </row>
    <row r="51" spans="1:5" s="22" customFormat="1" ht="13.5" customHeight="1">
      <c r="A51" s="256" t="s">
        <v>491</v>
      </c>
      <c r="B51" s="22">
        <v>2.2999999999999998</v>
      </c>
      <c r="C51" s="22">
        <v>1.9</v>
      </c>
      <c r="D51" s="22">
        <v>1.3</v>
      </c>
    </row>
    <row r="52" spans="1:5" s="22" customFormat="1" ht="27.75" customHeight="1">
      <c r="A52" s="257" t="s">
        <v>494</v>
      </c>
    </row>
    <row r="53" spans="1:5" s="22" customFormat="1" ht="18" customHeight="1">
      <c r="A53" s="257" t="s">
        <v>499</v>
      </c>
    </row>
    <row r="54" spans="1:5" s="22" customFormat="1" ht="15.75" customHeight="1">
      <c r="A54" s="257" t="s">
        <v>500</v>
      </c>
      <c r="B54" s="22">
        <v>5</v>
      </c>
      <c r="C54" s="22">
        <v>4</v>
      </c>
      <c r="D54" s="22">
        <v>3</v>
      </c>
    </row>
    <row r="55" spans="1:5" s="22" customFormat="1" ht="14.25" customHeight="1">
      <c r="A55" s="257" t="s">
        <v>117</v>
      </c>
    </row>
    <row r="56" spans="1:5" s="22" customFormat="1" ht="17.25" customHeight="1" thickBot="1">
      <c r="A56" s="258" t="s">
        <v>1290</v>
      </c>
      <c r="B56" s="387">
        <v>3</v>
      </c>
      <c r="C56" s="387">
        <v>3</v>
      </c>
      <c r="D56" s="387">
        <v>2</v>
      </c>
    </row>
    <row r="57" spans="1:5" s="22" customFormat="1" ht="12.95" customHeight="1">
      <c r="A57" s="20"/>
    </row>
  </sheetData>
  <mergeCells count="8">
    <mergeCell ref="A26:D26"/>
    <mergeCell ref="A39:D39"/>
    <mergeCell ref="A1:D1"/>
    <mergeCell ref="A2:D2"/>
    <mergeCell ref="A3:D3"/>
    <mergeCell ref="A10:D10"/>
    <mergeCell ref="A11:D11"/>
    <mergeCell ref="A25:D25"/>
  </mergeCells>
  <pageMargins left="0.70866141732283472" right="0.70866141732283472" top="0.74803149606299213" bottom="0.74803149606299213" header="0.31496062992125984" footer="0.31496062992125984"/>
  <pageSetup paperSize="9" scale="85" firstPageNumber="19" orientation="portrait" useFirstPageNumber="1" r:id="rId1"/>
  <headerFooter alignWithMargins="0">
    <oddFooter>&amp;C&amp;P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</sheetPr>
  <dimension ref="A1:K47"/>
  <sheetViews>
    <sheetView workbookViewId="0">
      <selection activeCell="G33" sqref="G33"/>
    </sheetView>
  </sheetViews>
  <sheetFormatPr defaultRowHeight="12.75"/>
  <cols>
    <col min="1" max="1" width="47.6640625" customWidth="1"/>
    <col min="2" max="2" width="11.33203125" customWidth="1"/>
    <col min="3" max="3" width="10" customWidth="1"/>
    <col min="4" max="4" width="11.5" customWidth="1"/>
    <col min="5" max="5" width="10.6640625" customWidth="1"/>
    <col min="6" max="7" width="11" customWidth="1"/>
    <col min="8" max="8" width="10.83203125" customWidth="1"/>
    <col min="9" max="9" width="9" customWidth="1"/>
  </cols>
  <sheetData>
    <row r="1" spans="1:11" ht="15.75" customHeight="1">
      <c r="A1" s="1912" t="s">
        <v>110</v>
      </c>
      <c r="B1" s="1912"/>
      <c r="C1" s="1912"/>
      <c r="D1" s="1912"/>
      <c r="E1" s="1912"/>
      <c r="F1" s="1912"/>
      <c r="G1" s="1912"/>
      <c r="H1" s="1912"/>
      <c r="I1" s="1912"/>
    </row>
    <row r="2" spans="1:11" ht="21.75" customHeight="1">
      <c r="A2" s="1913" t="s">
        <v>883</v>
      </c>
      <c r="B2" s="1913"/>
      <c r="C2" s="1913"/>
      <c r="D2" s="1913"/>
      <c r="E2" s="1913"/>
      <c r="F2" s="1913"/>
      <c r="G2" s="1913"/>
      <c r="H2" s="1913"/>
      <c r="I2" s="1913"/>
      <c r="J2" s="369"/>
      <c r="K2" s="369"/>
    </row>
    <row r="3" spans="1:11" ht="21.95" customHeight="1">
      <c r="A3" s="1910"/>
      <c r="B3" s="1909" t="s">
        <v>884</v>
      </c>
      <c r="C3" s="1909"/>
      <c r="D3" s="1909" t="s">
        <v>998</v>
      </c>
      <c r="E3" s="1909"/>
      <c r="F3" s="1909" t="s">
        <v>1177</v>
      </c>
      <c r="G3" s="1909"/>
      <c r="H3" s="1909" t="s">
        <v>1456</v>
      </c>
      <c r="I3" s="1914"/>
      <c r="J3" s="1915">
        <v>2024</v>
      </c>
      <c r="K3" s="1916"/>
    </row>
    <row r="4" spans="1:11" ht="27.75" customHeight="1">
      <c r="A4" s="1911"/>
      <c r="B4" s="1185" t="s">
        <v>111</v>
      </c>
      <c r="C4" s="1186" t="s">
        <v>116</v>
      </c>
      <c r="D4" s="1185" t="s">
        <v>111</v>
      </c>
      <c r="E4" s="1186" t="s">
        <v>116</v>
      </c>
      <c r="F4" s="1185" t="s">
        <v>111</v>
      </c>
      <c r="G4" s="1186" t="s">
        <v>116</v>
      </c>
      <c r="H4" s="1185" t="s">
        <v>111</v>
      </c>
      <c r="I4" s="1186" t="s">
        <v>116</v>
      </c>
      <c r="J4" s="1185" t="s">
        <v>111</v>
      </c>
      <c r="K4" s="1186" t="s">
        <v>116</v>
      </c>
    </row>
    <row r="5" spans="1:11" ht="18" customHeight="1">
      <c r="A5" s="390" t="s">
        <v>38</v>
      </c>
      <c r="B5" s="391">
        <v>607.9</v>
      </c>
      <c r="C5" s="391">
        <f>C7+C8+C9+C10+C11+C12+C13+C14+C15+C16+C17+C19+C20+C21+C22+C23+C24+C25+C26</f>
        <v>100.0018025991117</v>
      </c>
      <c r="D5" s="391">
        <v>632</v>
      </c>
      <c r="E5" s="391">
        <v>100</v>
      </c>
      <c r="F5" s="391">
        <v>631.29999999999995</v>
      </c>
      <c r="G5" s="391">
        <v>100</v>
      </c>
      <c r="H5" s="781">
        <v>622.5</v>
      </c>
      <c r="I5" s="781">
        <v>100</v>
      </c>
      <c r="J5" s="781">
        <v>616.9</v>
      </c>
      <c r="K5" s="784">
        <v>100</v>
      </c>
    </row>
    <row r="6" spans="1:11" ht="18" customHeight="1">
      <c r="A6" s="392" t="s">
        <v>117</v>
      </c>
      <c r="B6" s="393"/>
      <c r="C6" s="393"/>
      <c r="D6" s="393"/>
      <c r="E6" s="393"/>
      <c r="F6" s="393"/>
      <c r="G6" s="394"/>
      <c r="H6" s="110"/>
      <c r="I6" s="110"/>
      <c r="K6" s="783"/>
    </row>
    <row r="7" spans="1:11" ht="18" customHeight="1">
      <c r="A7" s="1236" t="s">
        <v>813</v>
      </c>
      <c r="B7" s="395">
        <v>211.8</v>
      </c>
      <c r="C7" s="395">
        <v>35</v>
      </c>
      <c r="D7" s="395">
        <v>220.4</v>
      </c>
      <c r="E7" s="395">
        <v>34.9</v>
      </c>
      <c r="F7" s="393">
        <v>216.4</v>
      </c>
      <c r="G7" s="395">
        <v>34.299999999999997</v>
      </c>
      <c r="H7" s="782">
        <v>204.3</v>
      </c>
      <c r="I7" s="783">
        <v>32.799999999999997</v>
      </c>
      <c r="J7" s="783">
        <v>190.2</v>
      </c>
      <c r="K7" s="783">
        <v>30.8</v>
      </c>
    </row>
    <row r="8" spans="1:11" ht="18" customHeight="1">
      <c r="A8" s="396" t="s">
        <v>39</v>
      </c>
      <c r="B8" s="395">
        <v>2.1</v>
      </c>
      <c r="C8" s="395">
        <v>0.3</v>
      </c>
      <c r="D8" s="395">
        <v>2.2000000000000002</v>
      </c>
      <c r="E8" s="395">
        <v>0.3</v>
      </c>
      <c r="F8" s="393">
        <v>0.4</v>
      </c>
      <c r="G8" s="395">
        <v>0.1</v>
      </c>
      <c r="H8" s="782">
        <v>0</v>
      </c>
      <c r="I8" s="783">
        <v>0</v>
      </c>
      <c r="J8" s="783">
        <v>0</v>
      </c>
      <c r="K8" s="783">
        <v>0</v>
      </c>
    </row>
    <row r="9" spans="1:11" ht="18" customHeight="1">
      <c r="A9" s="396" t="s">
        <v>40</v>
      </c>
      <c r="B9" s="395">
        <v>30.8</v>
      </c>
      <c r="C9" s="395">
        <v>5</v>
      </c>
      <c r="D9" s="395">
        <v>29.5</v>
      </c>
      <c r="E9" s="395">
        <v>4.7</v>
      </c>
      <c r="F9" s="393">
        <v>29.5</v>
      </c>
      <c r="G9" s="395">
        <v>4.7</v>
      </c>
      <c r="H9" s="782">
        <v>27.3</v>
      </c>
      <c r="I9" s="783">
        <v>4.4000000000000004</v>
      </c>
      <c r="J9" s="783">
        <v>32.1</v>
      </c>
      <c r="K9" s="783">
        <v>5.2</v>
      </c>
    </row>
    <row r="10" spans="1:11" ht="18" customHeight="1">
      <c r="A10" s="392" t="s">
        <v>1178</v>
      </c>
      <c r="B10" s="395">
        <v>3.1</v>
      </c>
      <c r="C10" s="395">
        <v>0.50995229478532655</v>
      </c>
      <c r="D10" s="395">
        <v>3.8</v>
      </c>
      <c r="E10" s="395">
        <v>0.6</v>
      </c>
      <c r="F10" s="393">
        <v>3.8</v>
      </c>
      <c r="G10" s="395">
        <v>0.6</v>
      </c>
      <c r="H10" s="782">
        <v>4.9000000000000004</v>
      </c>
      <c r="I10" s="783">
        <v>0.8</v>
      </c>
      <c r="J10" s="783">
        <v>4.0999999999999996</v>
      </c>
      <c r="K10" s="783">
        <v>0.6</v>
      </c>
    </row>
    <row r="11" spans="1:11" ht="18" customHeight="1">
      <c r="A11" s="397" t="s">
        <v>118</v>
      </c>
      <c r="B11" s="395">
        <v>1.3</v>
      </c>
      <c r="C11" s="395">
        <v>2E-3</v>
      </c>
      <c r="D11" s="395">
        <v>1.9</v>
      </c>
      <c r="E11" s="395">
        <v>0.3</v>
      </c>
      <c r="F11" s="393">
        <v>2.1</v>
      </c>
      <c r="G11" s="395">
        <v>0.3</v>
      </c>
      <c r="H11" s="782">
        <v>1.1000000000000001</v>
      </c>
      <c r="I11" s="783">
        <v>0.2</v>
      </c>
      <c r="J11" s="783">
        <v>1.8</v>
      </c>
      <c r="K11" s="783">
        <v>0.3</v>
      </c>
    </row>
    <row r="12" spans="1:11" ht="18" customHeight="1">
      <c r="A12" s="397" t="s">
        <v>113</v>
      </c>
      <c r="B12" s="395">
        <v>90.2</v>
      </c>
      <c r="C12" s="395">
        <v>14.8</v>
      </c>
      <c r="D12" s="395">
        <v>103.9</v>
      </c>
      <c r="E12" s="395">
        <v>16.3</v>
      </c>
      <c r="F12" s="393">
        <v>104.7</v>
      </c>
      <c r="G12" s="395">
        <v>16.600000000000001</v>
      </c>
      <c r="H12" s="782">
        <v>105.8</v>
      </c>
      <c r="I12" s="783">
        <v>17</v>
      </c>
      <c r="J12" s="783">
        <v>111.7</v>
      </c>
      <c r="K12" s="783">
        <v>18.100000000000001</v>
      </c>
    </row>
    <row r="13" spans="1:11" ht="18" customHeight="1">
      <c r="A13" s="392" t="s">
        <v>1179</v>
      </c>
      <c r="B13" s="395">
        <v>82.4</v>
      </c>
      <c r="C13" s="395">
        <v>13.5</v>
      </c>
      <c r="D13" s="395">
        <v>80</v>
      </c>
      <c r="E13" s="395">
        <v>12.5</v>
      </c>
      <c r="F13" s="393">
        <v>82.9</v>
      </c>
      <c r="G13" s="395">
        <v>13.13</v>
      </c>
      <c r="H13" s="782">
        <v>84</v>
      </c>
      <c r="I13" s="783">
        <v>13.5</v>
      </c>
      <c r="J13" s="783">
        <v>77.599999999999994</v>
      </c>
      <c r="K13" s="783">
        <v>12.6</v>
      </c>
    </row>
    <row r="14" spans="1:11" ht="18" customHeight="1">
      <c r="A14" s="392" t="s">
        <v>1180</v>
      </c>
      <c r="B14" s="395">
        <v>43.3</v>
      </c>
      <c r="C14" s="395">
        <v>7.1228820529692385</v>
      </c>
      <c r="D14" s="395">
        <v>47</v>
      </c>
      <c r="E14" s="395">
        <v>7.3</v>
      </c>
      <c r="F14" s="393">
        <v>54.5</v>
      </c>
      <c r="G14" s="395">
        <v>8.6</v>
      </c>
      <c r="H14" s="782">
        <v>57</v>
      </c>
      <c r="I14" s="783">
        <v>9.1999999999999993</v>
      </c>
      <c r="J14" s="783">
        <v>67.5</v>
      </c>
      <c r="K14" s="783">
        <v>11</v>
      </c>
    </row>
    <row r="15" spans="1:11" ht="18" customHeight="1">
      <c r="A15" s="397" t="s">
        <v>21</v>
      </c>
      <c r="B15" s="395">
        <v>48.8</v>
      </c>
      <c r="C15" s="395">
        <v>8.0276361243625605</v>
      </c>
      <c r="D15" s="395">
        <v>45.7</v>
      </c>
      <c r="E15" s="395">
        <v>7.2</v>
      </c>
      <c r="F15" s="393">
        <v>43.9</v>
      </c>
      <c r="G15" s="395">
        <v>7</v>
      </c>
      <c r="H15" s="782">
        <v>50.2</v>
      </c>
      <c r="I15" s="783">
        <v>8.1</v>
      </c>
      <c r="J15" s="783">
        <v>50.2</v>
      </c>
      <c r="K15" s="783">
        <v>8.4</v>
      </c>
    </row>
    <row r="16" spans="1:11" ht="18" customHeight="1">
      <c r="A16" s="397" t="s">
        <v>120</v>
      </c>
      <c r="B16" s="395">
        <v>3.2</v>
      </c>
      <c r="C16" s="395">
        <v>0.5</v>
      </c>
      <c r="D16" s="395">
        <v>2.8</v>
      </c>
      <c r="E16" s="395">
        <v>0.6</v>
      </c>
      <c r="F16" s="393">
        <v>3.7</v>
      </c>
      <c r="G16" s="395">
        <v>0.6</v>
      </c>
      <c r="H16" s="782">
        <v>3.6</v>
      </c>
      <c r="I16" s="783">
        <v>0.6</v>
      </c>
      <c r="J16" s="783">
        <v>2.1</v>
      </c>
      <c r="K16" s="783">
        <v>0.3</v>
      </c>
    </row>
    <row r="17" spans="1:11" ht="18" customHeight="1">
      <c r="A17" s="397" t="s">
        <v>121</v>
      </c>
      <c r="B17" s="395">
        <v>3.7</v>
      </c>
      <c r="C17" s="395">
        <v>0.6086527389373253</v>
      </c>
      <c r="D17" s="395">
        <v>2.8</v>
      </c>
      <c r="E17" s="395">
        <v>0.6</v>
      </c>
      <c r="F17" s="393">
        <v>2.7</v>
      </c>
      <c r="G17" s="395">
        <v>0.4</v>
      </c>
      <c r="H17" s="782">
        <v>2.4</v>
      </c>
      <c r="I17" s="783">
        <v>0.4</v>
      </c>
      <c r="J17" s="783">
        <v>3.9</v>
      </c>
      <c r="K17" s="1756">
        <v>0.6</v>
      </c>
    </row>
    <row r="18" spans="1:11" ht="18" customHeight="1">
      <c r="A18" s="1235" t="s">
        <v>1182</v>
      </c>
      <c r="B18" s="395" t="s">
        <v>60</v>
      </c>
      <c r="C18" s="395" t="s">
        <v>60</v>
      </c>
      <c r="D18" s="395" t="s">
        <v>60</v>
      </c>
      <c r="E18" s="395" t="s">
        <v>60</v>
      </c>
      <c r="F18" s="395" t="s">
        <v>60</v>
      </c>
      <c r="G18" s="395" t="s">
        <v>60</v>
      </c>
      <c r="H18" s="783" t="s">
        <v>60</v>
      </c>
      <c r="I18" s="783" t="s">
        <v>60</v>
      </c>
      <c r="J18" s="783" t="s">
        <v>60</v>
      </c>
      <c r="K18" s="783" t="s">
        <v>60</v>
      </c>
    </row>
    <row r="19" spans="1:11" ht="18" customHeight="1">
      <c r="A19" s="392" t="s">
        <v>1181</v>
      </c>
      <c r="B19" s="395">
        <v>3.3</v>
      </c>
      <c r="C19" s="393">
        <v>0.6</v>
      </c>
      <c r="D19" s="395">
        <v>3.3</v>
      </c>
      <c r="E19" s="393">
        <v>0.7</v>
      </c>
      <c r="F19" s="393">
        <v>3</v>
      </c>
      <c r="G19" s="395">
        <v>0.5</v>
      </c>
      <c r="H19" s="782">
        <v>2.7</v>
      </c>
      <c r="I19" s="783">
        <v>0.4</v>
      </c>
      <c r="J19" s="783">
        <v>1.3</v>
      </c>
      <c r="K19" s="1756">
        <v>0.2</v>
      </c>
    </row>
    <row r="20" spans="1:11" ht="18" customHeight="1">
      <c r="A20" s="397" t="s">
        <v>123</v>
      </c>
      <c r="B20" s="395">
        <v>2.9</v>
      </c>
      <c r="C20" s="393">
        <v>0.4</v>
      </c>
      <c r="D20" s="395">
        <v>2.5</v>
      </c>
      <c r="E20" s="393">
        <v>0.5</v>
      </c>
      <c r="F20" s="393">
        <v>2.2000000000000002</v>
      </c>
      <c r="G20" s="395">
        <v>0.4</v>
      </c>
      <c r="H20" s="782">
        <v>1.8</v>
      </c>
      <c r="I20" s="783">
        <v>0.3</v>
      </c>
      <c r="J20" s="783">
        <v>1.3</v>
      </c>
      <c r="K20" s="1756">
        <v>0.2</v>
      </c>
    </row>
    <row r="21" spans="1:11" ht="18" customHeight="1">
      <c r="A21" s="397" t="s">
        <v>114</v>
      </c>
      <c r="B21" s="395">
        <v>20.2</v>
      </c>
      <c r="C21" s="393">
        <v>3.322914953117289</v>
      </c>
      <c r="D21" s="395">
        <v>19</v>
      </c>
      <c r="E21" s="393">
        <v>3</v>
      </c>
      <c r="F21" s="393">
        <v>17.2</v>
      </c>
      <c r="G21" s="395">
        <v>2.7</v>
      </c>
      <c r="H21" s="782">
        <v>16.100000000000001</v>
      </c>
      <c r="I21" s="783">
        <v>2.6</v>
      </c>
      <c r="J21" s="783">
        <v>10.8</v>
      </c>
      <c r="K21" s="1756">
        <v>1.6</v>
      </c>
    </row>
    <row r="22" spans="1:11" ht="18" customHeight="1">
      <c r="A22" s="396" t="s">
        <v>115</v>
      </c>
      <c r="B22" s="395">
        <v>36.799999999999997</v>
      </c>
      <c r="C22" s="393">
        <v>6</v>
      </c>
      <c r="D22" s="395">
        <v>39.4</v>
      </c>
      <c r="E22" s="393">
        <v>6.2</v>
      </c>
      <c r="F22" s="393">
        <v>38.700000000000003</v>
      </c>
      <c r="G22" s="395">
        <v>6.1</v>
      </c>
      <c r="H22" s="782">
        <v>38.4</v>
      </c>
      <c r="I22" s="783">
        <v>6.2</v>
      </c>
      <c r="J22" s="783">
        <v>41.4</v>
      </c>
      <c r="K22" s="1756">
        <v>6.7</v>
      </c>
    </row>
    <row r="23" spans="1:11" ht="18" customHeight="1">
      <c r="A23" s="392" t="s">
        <v>199</v>
      </c>
      <c r="B23" s="395">
        <v>19</v>
      </c>
      <c r="C23" s="393">
        <v>3.1255140648132915</v>
      </c>
      <c r="D23" s="395">
        <v>19.399999999999999</v>
      </c>
      <c r="E23" s="393">
        <v>3</v>
      </c>
      <c r="F23" s="393">
        <v>18.7</v>
      </c>
      <c r="G23" s="395">
        <v>3</v>
      </c>
      <c r="H23" s="782">
        <v>16.8</v>
      </c>
      <c r="I23" s="783">
        <v>2.7</v>
      </c>
      <c r="J23" s="783">
        <v>16.899999999999999</v>
      </c>
      <c r="K23" s="1756">
        <v>2.7</v>
      </c>
    </row>
    <row r="24" spans="1:11" ht="18" customHeight="1">
      <c r="A24" s="392" t="s">
        <v>124</v>
      </c>
      <c r="B24" s="395">
        <v>0.5</v>
      </c>
      <c r="C24" s="393">
        <v>8.2250370126665584E-2</v>
      </c>
      <c r="D24" s="395">
        <v>0.7</v>
      </c>
      <c r="E24" s="393">
        <v>0.1</v>
      </c>
      <c r="F24" s="393">
        <v>1.1000000000000001</v>
      </c>
      <c r="G24" s="395">
        <v>0.1</v>
      </c>
      <c r="H24" s="782">
        <v>2.2999999999999998</v>
      </c>
      <c r="I24" s="783">
        <v>0.4</v>
      </c>
      <c r="J24" s="783">
        <v>1.2</v>
      </c>
      <c r="K24" s="1756">
        <v>0.2</v>
      </c>
    </row>
    <row r="25" spans="1:11" ht="18" customHeight="1">
      <c r="A25" s="398" t="s">
        <v>125</v>
      </c>
      <c r="B25" s="395">
        <v>4.5</v>
      </c>
      <c r="C25" s="393">
        <v>1</v>
      </c>
      <c r="D25" s="395">
        <v>7.7</v>
      </c>
      <c r="E25" s="393">
        <v>1.2</v>
      </c>
      <c r="F25" s="393">
        <v>5.3</v>
      </c>
      <c r="G25" s="395">
        <v>0.8</v>
      </c>
      <c r="H25" s="782">
        <v>2.8</v>
      </c>
      <c r="I25" s="783">
        <v>0.4</v>
      </c>
      <c r="J25" s="783">
        <v>3.6</v>
      </c>
      <c r="K25" s="1221">
        <v>0.5</v>
      </c>
    </row>
    <row r="26" spans="1:11" ht="18" customHeight="1">
      <c r="A26" s="399" t="s">
        <v>126</v>
      </c>
      <c r="B26" s="395">
        <v>0.2</v>
      </c>
      <c r="C26" s="393">
        <v>0.1</v>
      </c>
      <c r="D26" s="395">
        <v>0</v>
      </c>
      <c r="E26" s="393">
        <v>0</v>
      </c>
      <c r="F26" s="393">
        <v>0.7</v>
      </c>
      <c r="G26" s="395">
        <v>0.1</v>
      </c>
      <c r="H26" s="782">
        <v>0</v>
      </c>
      <c r="I26" s="783">
        <v>0</v>
      </c>
      <c r="J26" s="783">
        <v>0.1</v>
      </c>
      <c r="K26" s="1219">
        <v>0</v>
      </c>
    </row>
    <row r="27" spans="1:11" ht="18" customHeight="1">
      <c r="A27" s="1187"/>
      <c r="B27" s="1189"/>
      <c r="C27" s="1188"/>
      <c r="D27" s="1188"/>
      <c r="E27" s="1188"/>
      <c r="F27" s="1188"/>
      <c r="G27" s="1188"/>
      <c r="H27" s="1077"/>
      <c r="I27" s="1077"/>
      <c r="J27" s="1732" t="s">
        <v>60</v>
      </c>
      <c r="K27" s="1732" t="s">
        <v>60</v>
      </c>
    </row>
    <row r="28" spans="1:11">
      <c r="A28" s="400"/>
      <c r="B28" s="402"/>
      <c r="C28" s="401"/>
      <c r="D28" s="401"/>
      <c r="E28" s="401"/>
      <c r="F28" s="401"/>
      <c r="G28" s="401"/>
      <c r="J28" s="110"/>
      <c r="K28" s="110"/>
    </row>
    <row r="29" spans="1:11">
      <c r="A29" s="1908" t="s">
        <v>885</v>
      </c>
      <c r="B29" s="1908"/>
      <c r="C29" s="1908"/>
      <c r="D29" s="1908"/>
      <c r="E29" s="1908"/>
      <c r="F29" s="401"/>
      <c r="G29" s="401"/>
    </row>
    <row r="30" spans="1:11">
      <c r="A30" s="110"/>
      <c r="B30" s="110"/>
      <c r="C30" s="110"/>
      <c r="D30" s="110"/>
      <c r="E30" s="110"/>
      <c r="F30" s="110"/>
      <c r="G30" s="110"/>
    </row>
    <row r="31" spans="1:11">
      <c r="A31" s="110"/>
      <c r="B31" s="110"/>
      <c r="C31" s="110"/>
      <c r="D31" s="110"/>
      <c r="E31" s="110"/>
      <c r="F31" s="110"/>
      <c r="G31" s="110"/>
    </row>
    <row r="47" ht="13.5" customHeight="1"/>
  </sheetData>
  <mergeCells count="9">
    <mergeCell ref="J3:K3"/>
    <mergeCell ref="A29:E29"/>
    <mergeCell ref="B3:C3"/>
    <mergeCell ref="D3:E3"/>
    <mergeCell ref="A3:A4"/>
    <mergeCell ref="A1:I1"/>
    <mergeCell ref="A2:I2"/>
    <mergeCell ref="H3:I3"/>
    <mergeCell ref="F3:G3"/>
  </mergeCells>
  <pageMargins left="0.70866141732283472" right="0.70866141732283472" top="0.74803149606299213" bottom="0.74803149606299213" header="0.31496062992125984" footer="0.31496062992125984"/>
  <pageSetup paperSize="9" scale="90" firstPageNumber="19" orientation="landscape" useFirstPageNumber="1" r:id="rId1"/>
  <headerFooter alignWithMargins="0">
    <oddFooter>&amp;C&amp;P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</sheetPr>
  <dimension ref="A1:F48"/>
  <sheetViews>
    <sheetView workbookViewId="0">
      <selection activeCell="G10" sqref="G10"/>
    </sheetView>
  </sheetViews>
  <sheetFormatPr defaultRowHeight="12.75"/>
  <cols>
    <col min="1" max="1" width="47" customWidth="1"/>
    <col min="2" max="3" width="11.83203125" customWidth="1"/>
  </cols>
  <sheetData>
    <row r="1" spans="1:6" ht="15.75">
      <c r="A1" s="1917" t="s">
        <v>128</v>
      </c>
      <c r="B1" s="1917"/>
      <c r="C1" s="1917"/>
      <c r="D1" s="1917"/>
      <c r="E1" s="1917"/>
    </row>
    <row r="2" spans="1:6">
      <c r="A2" s="1920" t="s">
        <v>129</v>
      </c>
      <c r="B2" s="1920"/>
      <c r="C2" s="1920"/>
      <c r="D2" s="1192"/>
      <c r="E2" s="369"/>
      <c r="F2" s="369"/>
    </row>
    <row r="3" spans="1:6">
      <c r="A3" s="1190"/>
      <c r="B3" s="1191">
        <v>2020</v>
      </c>
      <c r="C3" s="1191">
        <v>2021</v>
      </c>
      <c r="D3" s="1191">
        <v>2022</v>
      </c>
      <c r="E3" s="1191">
        <v>2023</v>
      </c>
      <c r="F3" s="1191">
        <v>2024</v>
      </c>
    </row>
    <row r="4" spans="1:6">
      <c r="A4" s="403"/>
      <c r="B4" s="1647"/>
      <c r="C4" s="403"/>
      <c r="D4" s="404"/>
    </row>
    <row r="5" spans="1:6">
      <c r="A5" s="405" t="s">
        <v>130</v>
      </c>
      <c r="B5" s="406">
        <f>B7+B8+B9</f>
        <v>607.9</v>
      </c>
      <c r="C5" s="406">
        <v>632</v>
      </c>
      <c r="D5" s="406">
        <v>631.29999999999995</v>
      </c>
      <c r="E5" s="784">
        <v>622.5</v>
      </c>
      <c r="F5" s="406">
        <v>616.9</v>
      </c>
    </row>
    <row r="6" spans="1:6">
      <c r="A6" s="407" t="s">
        <v>117</v>
      </c>
      <c r="B6" s="408"/>
      <c r="C6" s="408"/>
      <c r="D6" s="408"/>
      <c r="E6" s="785"/>
    </row>
    <row r="7" spans="1:6" ht="27" customHeight="1">
      <c r="A7" s="409" t="s">
        <v>1184</v>
      </c>
      <c r="B7" s="408">
        <v>211.8</v>
      </c>
      <c r="C7" s="408">
        <v>220.4</v>
      </c>
      <c r="D7" s="408">
        <v>216.4</v>
      </c>
      <c r="E7" s="785">
        <v>204.3</v>
      </c>
      <c r="F7" s="408">
        <v>190.2</v>
      </c>
    </row>
    <row r="8" spans="1:6">
      <c r="A8" s="409" t="s">
        <v>131</v>
      </c>
      <c r="B8" s="404">
        <v>127.5</v>
      </c>
      <c r="C8" s="404">
        <v>141.30000000000001</v>
      </c>
      <c r="D8" s="404">
        <v>140.4</v>
      </c>
      <c r="E8" s="26">
        <v>139.1</v>
      </c>
      <c r="F8" s="404">
        <v>148.80000000000001</v>
      </c>
    </row>
    <row r="9" spans="1:6">
      <c r="A9" s="1616" t="s">
        <v>132</v>
      </c>
      <c r="B9" s="1193">
        <v>268.59999999999997</v>
      </c>
      <c r="C9" s="1193">
        <v>270.3</v>
      </c>
      <c r="D9" s="1193">
        <v>274.5</v>
      </c>
      <c r="E9" s="1192">
        <v>279.10000000000002</v>
      </c>
      <c r="F9" s="369">
        <v>277.89999999999998</v>
      </c>
    </row>
    <row r="10" spans="1:6">
      <c r="A10" s="403"/>
      <c r="B10" s="403"/>
      <c r="C10" s="1617"/>
      <c r="D10" s="404"/>
    </row>
    <row r="11" spans="1:6" ht="14.25">
      <c r="A11" s="1921" t="s">
        <v>1183</v>
      </c>
      <c r="B11" s="1921"/>
      <c r="C11" s="1921"/>
      <c r="D11" s="26"/>
    </row>
    <row r="12" spans="1:6">
      <c r="D12" s="26"/>
    </row>
    <row r="13" spans="1:6">
      <c r="A13" s="111"/>
      <c r="B13" s="26"/>
      <c r="C13" s="26"/>
      <c r="D13" s="26"/>
    </row>
    <row r="14" spans="1:6" ht="42" customHeight="1">
      <c r="A14" s="1918" t="s">
        <v>133</v>
      </c>
      <c r="B14" s="1918"/>
      <c r="C14" s="1918"/>
      <c r="D14" s="1918"/>
      <c r="E14" s="1918"/>
    </row>
    <row r="15" spans="1:6">
      <c r="A15" s="1919" t="s">
        <v>134</v>
      </c>
      <c r="B15" s="1919"/>
      <c r="C15" s="1919"/>
      <c r="D15" s="1194"/>
      <c r="E15" s="369"/>
      <c r="F15" s="369"/>
    </row>
    <row r="16" spans="1:6">
      <c r="A16" s="1195"/>
      <c r="B16" s="1196">
        <v>2020</v>
      </c>
      <c r="C16" s="1196">
        <v>2021</v>
      </c>
      <c r="D16" s="1196">
        <v>2022</v>
      </c>
      <c r="E16" s="1196">
        <v>2023</v>
      </c>
      <c r="F16" s="1654">
        <v>2024</v>
      </c>
    </row>
    <row r="17" spans="1:6">
      <c r="A17" s="112"/>
      <c r="B17" s="26"/>
      <c r="C17" s="26"/>
      <c r="D17" s="26"/>
    </row>
    <row r="18" spans="1:6">
      <c r="A18" s="410" t="s">
        <v>135</v>
      </c>
      <c r="B18" s="411">
        <v>11</v>
      </c>
      <c r="C18" s="411">
        <v>12</v>
      </c>
      <c r="D18" s="411">
        <v>11</v>
      </c>
      <c r="E18" s="786">
        <v>10</v>
      </c>
      <c r="F18" s="786">
        <v>8</v>
      </c>
    </row>
    <row r="19" spans="1:6">
      <c r="A19" s="410"/>
      <c r="B19" s="412"/>
      <c r="C19" s="412"/>
      <c r="D19" s="412"/>
      <c r="E19" s="787"/>
    </row>
    <row r="20" spans="1:6">
      <c r="A20" s="413" t="s">
        <v>136</v>
      </c>
      <c r="B20" s="412"/>
      <c r="C20" s="412"/>
      <c r="D20" s="412"/>
      <c r="E20" s="787"/>
    </row>
    <row r="21" spans="1:6">
      <c r="A21" s="413" t="s">
        <v>1185</v>
      </c>
      <c r="B21" s="412">
        <v>4</v>
      </c>
      <c r="C21" s="412">
        <v>4</v>
      </c>
      <c r="D21" s="412">
        <v>2</v>
      </c>
      <c r="E21" s="787">
        <v>1</v>
      </c>
      <c r="F21" s="788">
        <v>1</v>
      </c>
    </row>
    <row r="22" spans="1:6">
      <c r="A22" s="413" t="s">
        <v>137</v>
      </c>
      <c r="B22" s="412">
        <v>4</v>
      </c>
      <c r="C22" s="412">
        <v>1</v>
      </c>
      <c r="D22" s="412">
        <v>3</v>
      </c>
      <c r="E22" s="787">
        <v>3</v>
      </c>
      <c r="F22" s="788">
        <v>1</v>
      </c>
    </row>
    <row r="23" spans="1:6" ht="24">
      <c r="A23" s="1834" t="s">
        <v>453</v>
      </c>
      <c r="B23" s="412">
        <v>2</v>
      </c>
      <c r="C23" s="412">
        <v>2</v>
      </c>
      <c r="D23" s="412">
        <v>1</v>
      </c>
      <c r="E23" s="787">
        <v>1</v>
      </c>
      <c r="F23" s="788">
        <v>1</v>
      </c>
    </row>
    <row r="24" spans="1:6">
      <c r="A24" s="413" t="s">
        <v>139</v>
      </c>
      <c r="B24" s="412">
        <v>2</v>
      </c>
      <c r="C24" s="412">
        <v>2</v>
      </c>
      <c r="D24" s="412">
        <v>2</v>
      </c>
      <c r="E24" s="787">
        <v>2</v>
      </c>
      <c r="F24" s="788">
        <v>3</v>
      </c>
    </row>
    <row r="25" spans="1:6">
      <c r="A25" s="413" t="s">
        <v>140</v>
      </c>
      <c r="B25" s="412">
        <v>3</v>
      </c>
      <c r="C25" s="412">
        <v>3</v>
      </c>
      <c r="D25" s="412">
        <v>3</v>
      </c>
      <c r="E25" s="788">
        <v>3</v>
      </c>
      <c r="F25" s="788">
        <v>3</v>
      </c>
    </row>
    <row r="26" spans="1:6">
      <c r="A26" s="1197"/>
      <c r="B26" s="1198"/>
      <c r="C26" s="1198"/>
      <c r="D26" s="1198"/>
      <c r="E26" s="369"/>
      <c r="F26" s="369"/>
    </row>
    <row r="27" spans="1:6">
      <c r="A27" s="113"/>
      <c r="B27" s="26"/>
      <c r="C27" s="26"/>
      <c r="D27" s="26"/>
    </row>
    <row r="28" spans="1:6">
      <c r="A28" s="113"/>
      <c r="B28" s="26"/>
      <c r="C28" s="26"/>
      <c r="D28" s="26"/>
    </row>
    <row r="48" ht="13.5" customHeight="1"/>
  </sheetData>
  <mergeCells count="5">
    <mergeCell ref="A1:E1"/>
    <mergeCell ref="A14:E14"/>
    <mergeCell ref="A15:C15"/>
    <mergeCell ref="A2:C2"/>
    <mergeCell ref="A11:C11"/>
  </mergeCells>
  <pageMargins left="0.70866141732283472" right="0.70866141732283472" top="0.74803149606299213" bottom="0.74803149606299213" header="0.31496062992125984" footer="0.31496062992125984"/>
  <pageSetup paperSize="9" scale="85" firstPageNumber="19" orientation="portrait" useFirstPageNumber="1" r:id="rId1"/>
  <headerFooter alignWithMargins="0">
    <oddFooter>&amp;C&amp;P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</sheetPr>
  <dimension ref="A1:F48"/>
  <sheetViews>
    <sheetView workbookViewId="0">
      <selection activeCell="J32" sqref="J32"/>
    </sheetView>
  </sheetViews>
  <sheetFormatPr defaultRowHeight="12.75"/>
  <cols>
    <col min="1" max="1" width="41.6640625" customWidth="1"/>
    <col min="2" max="5" width="12.83203125" customWidth="1"/>
  </cols>
  <sheetData>
    <row r="1" spans="1:6" ht="37.5" customHeight="1">
      <c r="A1" s="1923" t="s">
        <v>683</v>
      </c>
      <c r="B1" s="1923"/>
      <c r="C1" s="1923"/>
      <c r="D1" s="1923"/>
      <c r="E1" s="1923"/>
    </row>
    <row r="2" spans="1:6">
      <c r="A2" s="1922" t="s">
        <v>141</v>
      </c>
      <c r="B2" s="1922"/>
      <c r="C2" s="1922"/>
      <c r="D2" s="1199"/>
      <c r="E2" s="369"/>
      <c r="F2" s="369"/>
    </row>
    <row r="3" spans="1:6">
      <c r="A3" s="1203"/>
      <c r="B3" s="1204">
        <v>2020</v>
      </c>
      <c r="C3" s="1204">
        <v>2021</v>
      </c>
      <c r="D3" s="1205">
        <v>2022</v>
      </c>
      <c r="E3" s="1205">
        <v>2023</v>
      </c>
      <c r="F3" s="1654">
        <v>2024</v>
      </c>
    </row>
    <row r="4" spans="1:6">
      <c r="A4" s="27"/>
      <c r="B4" s="27"/>
      <c r="C4" s="27"/>
      <c r="D4" s="27"/>
    </row>
    <row r="5" spans="1:6">
      <c r="A5" s="414" t="s">
        <v>38</v>
      </c>
      <c r="B5" s="415">
        <f>B6+B7</f>
        <v>19977</v>
      </c>
      <c r="C5" s="415">
        <v>19444</v>
      </c>
      <c r="D5" s="415">
        <v>17556</v>
      </c>
      <c r="E5" s="789">
        <v>16376</v>
      </c>
      <c r="F5" s="789">
        <v>14010</v>
      </c>
    </row>
    <row r="6" spans="1:6">
      <c r="A6" s="416" t="s">
        <v>142</v>
      </c>
      <c r="B6" s="417">
        <v>11230</v>
      </c>
      <c r="C6" s="417">
        <v>11355</v>
      </c>
      <c r="D6" s="417">
        <v>10390</v>
      </c>
      <c r="E6" s="27">
        <v>9667</v>
      </c>
      <c r="F6" s="27">
        <v>8309</v>
      </c>
    </row>
    <row r="7" spans="1:6">
      <c r="A7" s="416" t="s">
        <v>143</v>
      </c>
      <c r="B7" s="417">
        <v>8747</v>
      </c>
      <c r="C7" s="417">
        <v>8089</v>
      </c>
      <c r="D7" s="417">
        <v>7166</v>
      </c>
      <c r="E7" s="27">
        <v>6709</v>
      </c>
      <c r="F7" s="27">
        <v>5701</v>
      </c>
    </row>
    <row r="8" spans="1:6">
      <c r="A8" s="1202"/>
      <c r="B8" s="1202"/>
      <c r="C8" s="1202"/>
      <c r="D8" s="1202"/>
      <c r="E8" s="369"/>
      <c r="F8" s="369"/>
    </row>
    <row r="9" spans="1:6">
      <c r="A9" s="27"/>
      <c r="B9" s="27"/>
      <c r="C9" s="27"/>
      <c r="D9" s="27"/>
    </row>
    <row r="10" spans="1:6" ht="15.75" customHeight="1">
      <c r="A10" s="1923" t="s">
        <v>454</v>
      </c>
      <c r="B10" s="1923"/>
      <c r="C10" s="1923"/>
      <c r="D10" s="1923"/>
      <c r="E10" s="1923"/>
    </row>
    <row r="11" spans="1:6">
      <c r="A11" s="1922" t="s">
        <v>141</v>
      </c>
      <c r="B11" s="1922"/>
      <c r="C11" s="1922"/>
      <c r="D11" s="1199"/>
      <c r="E11" s="369"/>
      <c r="F11" s="369"/>
    </row>
    <row r="12" spans="1:6">
      <c r="A12" s="1200"/>
      <c r="B12" s="1201">
        <v>2020</v>
      </c>
      <c r="C12" s="1201">
        <v>2021</v>
      </c>
      <c r="D12" s="1201">
        <v>2022</v>
      </c>
      <c r="E12" s="1201">
        <v>2023</v>
      </c>
      <c r="F12" s="1204">
        <v>2024</v>
      </c>
    </row>
    <row r="13" spans="1:6">
      <c r="A13" s="33"/>
      <c r="B13" s="33"/>
      <c r="C13" s="33"/>
      <c r="D13" s="33"/>
    </row>
    <row r="14" spans="1:6">
      <c r="A14" s="414" t="s">
        <v>144</v>
      </c>
      <c r="B14" s="415">
        <f>B15+B16+B17+B18+B19+B20+B21+B22+B23+B24+B25</f>
        <v>19977</v>
      </c>
      <c r="C14" s="415">
        <v>19444</v>
      </c>
      <c r="D14" s="415">
        <v>17556</v>
      </c>
      <c r="E14" s="789">
        <v>16376</v>
      </c>
      <c r="F14" s="789">
        <v>14010</v>
      </c>
    </row>
    <row r="15" spans="1:6">
      <c r="A15" s="416" t="s">
        <v>145</v>
      </c>
      <c r="B15" s="417">
        <v>422</v>
      </c>
      <c r="C15" s="417">
        <v>472</v>
      </c>
      <c r="D15" s="33">
        <v>601</v>
      </c>
      <c r="E15" s="27">
        <v>504</v>
      </c>
      <c r="F15" s="27">
        <v>454</v>
      </c>
    </row>
    <row r="16" spans="1:6">
      <c r="A16" s="416" t="s">
        <v>146</v>
      </c>
      <c r="B16" s="417">
        <v>2867</v>
      </c>
      <c r="C16" s="417">
        <v>2582</v>
      </c>
      <c r="D16" s="33">
        <v>2414</v>
      </c>
      <c r="E16" s="27">
        <v>2090</v>
      </c>
      <c r="F16" s="27">
        <v>1729</v>
      </c>
    </row>
    <row r="17" spans="1:6">
      <c r="A17" s="416" t="s">
        <v>147</v>
      </c>
      <c r="B17" s="417">
        <v>2833</v>
      </c>
      <c r="C17" s="417">
        <v>1862</v>
      </c>
      <c r="D17" s="33">
        <v>1411</v>
      </c>
      <c r="E17" s="27">
        <v>1317</v>
      </c>
      <c r="F17" s="27">
        <v>965</v>
      </c>
    </row>
    <row r="18" spans="1:6">
      <c r="A18" s="416" t="s">
        <v>148</v>
      </c>
      <c r="B18" s="417">
        <v>2396</v>
      </c>
      <c r="C18" s="417">
        <v>2665</v>
      </c>
      <c r="D18" s="33">
        <v>2849</v>
      </c>
      <c r="E18" s="27">
        <v>2988</v>
      </c>
      <c r="F18" s="27">
        <v>2490</v>
      </c>
    </row>
    <row r="19" spans="1:6">
      <c r="A19" s="416" t="s">
        <v>149</v>
      </c>
      <c r="B19" s="417">
        <v>3846</v>
      </c>
      <c r="C19" s="417">
        <v>3872</v>
      </c>
      <c r="D19" s="33">
        <v>3314</v>
      </c>
      <c r="E19" s="27">
        <v>2921</v>
      </c>
      <c r="F19" s="27">
        <v>2950</v>
      </c>
    </row>
    <row r="20" spans="1:6">
      <c r="A20" s="416" t="s">
        <v>150</v>
      </c>
      <c r="B20" s="417">
        <v>3334</v>
      </c>
      <c r="C20" s="417">
        <v>3463</v>
      </c>
      <c r="D20" s="33">
        <v>3259</v>
      </c>
      <c r="E20" s="27">
        <v>3035</v>
      </c>
      <c r="F20" s="27">
        <v>2475</v>
      </c>
    </row>
    <row r="21" spans="1:6">
      <c r="A21" s="416" t="s">
        <v>151</v>
      </c>
      <c r="B21" s="417">
        <v>2116</v>
      </c>
      <c r="C21" s="417">
        <v>2251</v>
      </c>
      <c r="D21" s="33">
        <v>1928</v>
      </c>
      <c r="E21" s="27">
        <v>1877</v>
      </c>
      <c r="F21" s="27">
        <v>1633</v>
      </c>
    </row>
    <row r="22" spans="1:6">
      <c r="A22" s="416" t="s">
        <v>152</v>
      </c>
      <c r="B22" s="417">
        <v>1043</v>
      </c>
      <c r="C22" s="417">
        <v>1163</v>
      </c>
      <c r="D22" s="33">
        <v>942</v>
      </c>
      <c r="E22" s="27">
        <v>850</v>
      </c>
      <c r="F22" s="27">
        <v>713</v>
      </c>
    </row>
    <row r="23" spans="1:6">
      <c r="A23" s="416" t="s">
        <v>153</v>
      </c>
      <c r="B23" s="417">
        <v>572</v>
      </c>
      <c r="C23" s="417">
        <v>582</v>
      </c>
      <c r="D23" s="33">
        <v>466</v>
      </c>
      <c r="E23" s="27">
        <v>432</v>
      </c>
      <c r="F23" s="27">
        <v>347</v>
      </c>
    </row>
    <row r="24" spans="1:6">
      <c r="A24" s="416" t="s">
        <v>154</v>
      </c>
      <c r="B24" s="417">
        <v>412</v>
      </c>
      <c r="C24" s="417">
        <v>403</v>
      </c>
      <c r="D24" s="33">
        <v>280</v>
      </c>
      <c r="E24" s="27">
        <v>270</v>
      </c>
      <c r="F24" s="27">
        <v>194</v>
      </c>
    </row>
    <row r="25" spans="1:6">
      <c r="A25" s="33" t="s">
        <v>155</v>
      </c>
      <c r="B25" s="417">
        <v>136</v>
      </c>
      <c r="C25" s="417">
        <v>129</v>
      </c>
      <c r="D25" s="33">
        <v>92</v>
      </c>
      <c r="E25" s="27">
        <v>92</v>
      </c>
      <c r="F25" s="27">
        <v>60</v>
      </c>
    </row>
    <row r="26" spans="1:6">
      <c r="A26" s="1202"/>
      <c r="B26" s="1202"/>
      <c r="C26" s="1202"/>
      <c r="D26" s="1202"/>
      <c r="E26" s="369"/>
      <c r="F26" s="369"/>
    </row>
    <row r="27" spans="1:6">
      <c r="A27" s="27"/>
      <c r="B27" s="27"/>
      <c r="C27" s="27"/>
      <c r="D27" s="27"/>
    </row>
    <row r="28" spans="1:6" ht="15.75">
      <c r="A28" s="1924" t="s">
        <v>156</v>
      </c>
      <c r="B28" s="1924"/>
      <c r="C28" s="1924"/>
      <c r="D28" s="1924"/>
      <c r="E28" s="1924"/>
    </row>
    <row r="29" spans="1:6">
      <c r="A29" s="1922" t="s">
        <v>141</v>
      </c>
      <c r="B29" s="1922"/>
      <c r="C29" s="1922"/>
      <c r="D29" s="1199"/>
      <c r="E29" s="1206"/>
      <c r="F29" s="369"/>
    </row>
    <row r="30" spans="1:6">
      <c r="A30" s="1203"/>
      <c r="B30" s="1204">
        <v>2020</v>
      </c>
      <c r="C30" s="1204">
        <v>2021</v>
      </c>
      <c r="D30" s="1204">
        <v>2022</v>
      </c>
      <c r="E30" s="1205">
        <v>2023</v>
      </c>
      <c r="F30" s="1204">
        <v>2024</v>
      </c>
    </row>
    <row r="31" spans="1:6">
      <c r="A31" s="419"/>
      <c r="B31" s="33"/>
      <c r="C31" s="33"/>
      <c r="D31" s="33"/>
    </row>
    <row r="32" spans="1:6">
      <c r="A32" s="420" t="s">
        <v>38</v>
      </c>
      <c r="B32" s="415">
        <f>B33+B38</f>
        <v>19977</v>
      </c>
      <c r="C32" s="415">
        <v>19444</v>
      </c>
      <c r="D32" s="415">
        <v>17556</v>
      </c>
      <c r="E32" s="789">
        <v>16376</v>
      </c>
      <c r="F32" s="789">
        <v>14010</v>
      </c>
    </row>
    <row r="33" spans="1:6">
      <c r="A33" s="421" t="s">
        <v>157</v>
      </c>
      <c r="B33" s="417">
        <f>B34+B35+B36+B37</f>
        <v>11230</v>
      </c>
      <c r="C33" s="417">
        <v>11355</v>
      </c>
      <c r="D33" s="33">
        <v>10390</v>
      </c>
      <c r="E33" s="789">
        <v>9667</v>
      </c>
      <c r="F33" s="789">
        <v>8309</v>
      </c>
    </row>
    <row r="34" spans="1:6">
      <c r="A34" s="28" t="s">
        <v>158</v>
      </c>
      <c r="B34" s="417">
        <v>140</v>
      </c>
      <c r="C34" s="417">
        <v>438</v>
      </c>
      <c r="D34" s="33">
        <v>3567</v>
      </c>
      <c r="E34" s="27">
        <v>3598</v>
      </c>
      <c r="F34" s="27">
        <v>3079</v>
      </c>
    </row>
    <row r="35" spans="1:6">
      <c r="A35" s="29" t="s">
        <v>159</v>
      </c>
      <c r="B35" s="417">
        <v>10540</v>
      </c>
      <c r="C35" s="417">
        <v>18060</v>
      </c>
      <c r="D35" s="33">
        <v>5595</v>
      </c>
      <c r="E35" s="27">
        <v>5621</v>
      </c>
      <c r="F35" s="27">
        <v>4764</v>
      </c>
    </row>
    <row r="36" spans="1:6">
      <c r="A36" s="29" t="s">
        <v>160</v>
      </c>
      <c r="B36" s="417">
        <v>376</v>
      </c>
      <c r="C36" s="417">
        <v>456</v>
      </c>
      <c r="D36" s="33">
        <v>227</v>
      </c>
      <c r="E36" s="27">
        <v>241</v>
      </c>
      <c r="F36" s="27">
        <v>260</v>
      </c>
    </row>
    <row r="37" spans="1:6">
      <c r="A37" s="29" t="s">
        <v>161</v>
      </c>
      <c r="B37" s="417">
        <v>174</v>
      </c>
      <c r="C37" s="417">
        <v>489</v>
      </c>
      <c r="D37" s="33">
        <v>241</v>
      </c>
      <c r="E37" s="27">
        <v>207</v>
      </c>
      <c r="F37" s="27">
        <v>206</v>
      </c>
    </row>
    <row r="38" spans="1:6">
      <c r="A38" s="421" t="s">
        <v>162</v>
      </c>
      <c r="B38" s="417">
        <f>B39+B40+B41+B42</f>
        <v>8747</v>
      </c>
      <c r="C38" s="417">
        <v>8089</v>
      </c>
      <c r="D38" s="33">
        <v>7166</v>
      </c>
      <c r="E38" s="789">
        <v>6709</v>
      </c>
      <c r="F38" s="27">
        <v>5701</v>
      </c>
    </row>
    <row r="39" spans="1:6">
      <c r="A39" s="28" t="s">
        <v>158</v>
      </c>
      <c r="B39" s="417">
        <v>355</v>
      </c>
      <c r="C39" s="417">
        <v>168</v>
      </c>
      <c r="D39" s="33">
        <v>2564</v>
      </c>
      <c r="E39" s="27">
        <v>2668</v>
      </c>
      <c r="F39" s="27">
        <v>2163</v>
      </c>
    </row>
    <row r="40" spans="1:6">
      <c r="A40" s="29" t="s">
        <v>159</v>
      </c>
      <c r="B40" s="417">
        <v>7790</v>
      </c>
      <c r="C40" s="417">
        <v>7384</v>
      </c>
      <c r="D40" s="33">
        <v>3863</v>
      </c>
      <c r="E40" s="27">
        <v>3487</v>
      </c>
      <c r="F40" s="27">
        <v>3037</v>
      </c>
    </row>
    <row r="41" spans="1:6">
      <c r="A41" s="29" t="s">
        <v>160</v>
      </c>
      <c r="B41" s="417">
        <v>381</v>
      </c>
      <c r="C41" s="417">
        <v>266</v>
      </c>
      <c r="D41" s="33">
        <v>266</v>
      </c>
      <c r="E41" s="27">
        <v>313</v>
      </c>
      <c r="F41" s="27">
        <v>290</v>
      </c>
    </row>
    <row r="42" spans="1:6" ht="13.5" thickBot="1">
      <c r="A42" s="422" t="s">
        <v>161</v>
      </c>
      <c r="B42" s="423">
        <v>221</v>
      </c>
      <c r="C42" s="423">
        <v>271</v>
      </c>
      <c r="D42" s="418">
        <v>253</v>
      </c>
      <c r="E42" s="170">
        <v>241</v>
      </c>
      <c r="F42" s="170">
        <v>211</v>
      </c>
    </row>
    <row r="43" spans="1:6">
      <c r="A43" s="27"/>
      <c r="B43" s="151"/>
      <c r="C43" s="151"/>
      <c r="D43" s="27"/>
    </row>
    <row r="48" spans="1:6" ht="13.5" customHeight="1"/>
  </sheetData>
  <mergeCells count="6">
    <mergeCell ref="A29:C29"/>
    <mergeCell ref="A2:C2"/>
    <mergeCell ref="A11:C11"/>
    <mergeCell ref="A1:E1"/>
    <mergeCell ref="A10:E10"/>
    <mergeCell ref="A28:E28"/>
  </mergeCells>
  <pageMargins left="0.70866141732283472" right="0.70866141732283472" top="0.74803149606299213" bottom="0.74803149606299213" header="0.31496062992125984" footer="0.31496062992125984"/>
  <pageSetup paperSize="9" scale="85" firstPageNumber="19" orientation="portrait" useFirstPageNumber="1" r:id="rId1"/>
  <headerFooter alignWithMargins="0">
    <oddFooter>&amp;C&amp;P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00"/>
  </sheetPr>
  <dimension ref="A1:F49"/>
  <sheetViews>
    <sheetView topLeftCell="A4" workbookViewId="0">
      <selection activeCell="I26" sqref="I26"/>
    </sheetView>
  </sheetViews>
  <sheetFormatPr defaultRowHeight="12.75"/>
  <cols>
    <col min="1" max="1" width="45.5" customWidth="1"/>
    <col min="2" max="5" width="12.33203125" customWidth="1"/>
  </cols>
  <sheetData>
    <row r="1" spans="1:6" ht="41.25" customHeight="1">
      <c r="A1" s="1925" t="s">
        <v>1186</v>
      </c>
      <c r="B1" s="1925"/>
      <c r="C1" s="1925"/>
      <c r="D1" s="1925"/>
      <c r="E1" s="1925"/>
    </row>
    <row r="2" spans="1:6">
      <c r="A2" s="1922" t="s">
        <v>141</v>
      </c>
      <c r="B2" s="1922"/>
      <c r="C2" s="1922"/>
      <c r="D2" s="1199"/>
      <c r="E2" s="369"/>
      <c r="F2" s="369"/>
    </row>
    <row r="3" spans="1:6">
      <c r="A3" s="1203"/>
      <c r="B3" s="1204">
        <v>2020</v>
      </c>
      <c r="C3" s="1204">
        <v>2021</v>
      </c>
      <c r="D3" s="1204">
        <v>2022</v>
      </c>
      <c r="E3" s="1204">
        <v>2023</v>
      </c>
      <c r="F3" s="1204">
        <v>2024</v>
      </c>
    </row>
    <row r="4" spans="1:6">
      <c r="A4" s="322"/>
      <c r="B4" s="27"/>
      <c r="C4" s="27"/>
      <c r="D4" s="27"/>
      <c r="E4" s="110"/>
    </row>
    <row r="5" spans="1:6">
      <c r="A5" s="1619" t="s">
        <v>42</v>
      </c>
      <c r="B5" s="790">
        <f>B7+B8+B9+B10+B11+B12+B13+B14+B15</f>
        <v>19977</v>
      </c>
      <c r="C5" s="790">
        <v>19444</v>
      </c>
      <c r="D5" s="790">
        <v>17556</v>
      </c>
      <c r="E5" s="790">
        <v>16376</v>
      </c>
      <c r="F5" s="789">
        <v>14010</v>
      </c>
    </row>
    <row r="6" spans="1:6">
      <c r="A6" s="1620" t="s">
        <v>43</v>
      </c>
      <c r="B6" s="1621"/>
      <c r="C6" s="1621"/>
      <c r="D6" s="1621"/>
      <c r="E6" s="27"/>
    </row>
    <row r="7" spans="1:6">
      <c r="A7" s="1029" t="s">
        <v>44</v>
      </c>
      <c r="B7" s="151">
        <v>1181</v>
      </c>
      <c r="C7" s="151">
        <v>1233</v>
      </c>
      <c r="D7" s="151">
        <v>1230</v>
      </c>
      <c r="E7" s="27">
        <v>919</v>
      </c>
      <c r="F7" s="27">
        <v>996</v>
      </c>
    </row>
    <row r="8" spans="1:6">
      <c r="A8" s="1029" t="s">
        <v>88</v>
      </c>
      <c r="B8" s="151">
        <v>2024</v>
      </c>
      <c r="C8" s="151">
        <v>1440</v>
      </c>
      <c r="D8" s="151">
        <v>1257</v>
      </c>
      <c r="E8" s="27">
        <v>1253</v>
      </c>
      <c r="F8" s="27">
        <v>1597</v>
      </c>
    </row>
    <row r="9" spans="1:6">
      <c r="A9" s="1029" t="s">
        <v>45</v>
      </c>
      <c r="B9" s="151">
        <v>1665</v>
      </c>
      <c r="C9" s="151">
        <v>1864</v>
      </c>
      <c r="D9" s="151">
        <v>867</v>
      </c>
      <c r="E9" s="27">
        <v>423</v>
      </c>
      <c r="F9" s="27">
        <v>724</v>
      </c>
    </row>
    <row r="10" spans="1:6">
      <c r="A10" s="1029" t="s">
        <v>54</v>
      </c>
      <c r="B10" s="151">
        <v>3457</v>
      </c>
      <c r="C10" s="151">
        <v>3582</v>
      </c>
      <c r="D10" s="151">
        <v>4147</v>
      </c>
      <c r="E10" s="27">
        <v>3435</v>
      </c>
      <c r="F10" s="27">
        <v>1929</v>
      </c>
    </row>
    <row r="11" spans="1:6">
      <c r="A11" s="1029" t="s">
        <v>1187</v>
      </c>
      <c r="B11" s="151">
        <v>288</v>
      </c>
      <c r="C11" s="151">
        <v>289</v>
      </c>
      <c r="D11" s="151">
        <v>309</v>
      </c>
      <c r="E11" s="27">
        <v>281</v>
      </c>
      <c r="F11" s="27" t="s">
        <v>1599</v>
      </c>
    </row>
    <row r="12" spans="1:6">
      <c r="A12" s="1029" t="s">
        <v>98</v>
      </c>
      <c r="B12" s="151">
        <v>7608</v>
      </c>
      <c r="C12" s="151">
        <v>7536</v>
      </c>
      <c r="D12" s="151">
        <v>5812</v>
      </c>
      <c r="E12" s="27">
        <v>6280</v>
      </c>
      <c r="F12" s="27">
        <v>6100</v>
      </c>
    </row>
    <row r="13" spans="1:6">
      <c r="A13" s="1029" t="s">
        <v>95</v>
      </c>
      <c r="B13" s="151">
        <v>2184</v>
      </c>
      <c r="C13" s="151">
        <v>2556</v>
      </c>
      <c r="D13" s="151">
        <v>2620</v>
      </c>
      <c r="E13" s="27">
        <v>2218</v>
      </c>
      <c r="F13" s="27">
        <v>921</v>
      </c>
    </row>
    <row r="14" spans="1:6">
      <c r="A14" s="1029" t="s">
        <v>1188</v>
      </c>
      <c r="B14" s="151">
        <v>458</v>
      </c>
      <c r="C14" s="151">
        <v>578</v>
      </c>
      <c r="D14" s="151">
        <v>645</v>
      </c>
      <c r="E14" s="27">
        <v>550</v>
      </c>
    </row>
    <row r="15" spans="1:6">
      <c r="A15" s="1029" t="s">
        <v>49</v>
      </c>
      <c r="B15" s="151">
        <v>1112</v>
      </c>
      <c r="C15" s="151">
        <v>1233</v>
      </c>
      <c r="D15" s="151">
        <v>1623</v>
      </c>
      <c r="E15" s="27">
        <v>1848</v>
      </c>
      <c r="F15" s="27">
        <v>1743</v>
      </c>
    </row>
    <row r="16" spans="1:6">
      <c r="A16" s="1237"/>
      <c r="B16" s="1199"/>
      <c r="C16" s="1199"/>
      <c r="D16" s="1199"/>
      <c r="E16" s="1077"/>
      <c r="F16" s="369"/>
    </row>
    <row r="17" spans="1:6">
      <c r="A17" s="27"/>
      <c r="B17" s="27"/>
      <c r="C17" s="27"/>
      <c r="D17" s="27"/>
    </row>
    <row r="18" spans="1:6" ht="63.75" customHeight="1">
      <c r="A18" s="1925" t="s">
        <v>1583</v>
      </c>
      <c r="B18" s="1925"/>
      <c r="C18" s="1925"/>
      <c r="D18" s="1925"/>
      <c r="E18" s="1925"/>
    </row>
    <row r="19" spans="1:6" ht="10.5" customHeight="1">
      <c r="A19" s="1618"/>
      <c r="B19" s="1618"/>
      <c r="C19" s="1618"/>
      <c r="D19" s="1618"/>
      <c r="E19" s="1618"/>
    </row>
    <row r="20" spans="1:6" ht="12" customHeight="1">
      <c r="A20" s="1618"/>
      <c r="B20" s="1618"/>
      <c r="C20" s="1618"/>
      <c r="D20" s="1618"/>
      <c r="E20" s="1618"/>
      <c r="F20" s="369"/>
    </row>
    <row r="21" spans="1:6">
      <c r="A21" s="1238"/>
      <c r="B21" s="1200" t="s">
        <v>884</v>
      </c>
      <c r="C21" s="1200" t="s">
        <v>998</v>
      </c>
      <c r="D21" s="1200" t="s">
        <v>1177</v>
      </c>
      <c r="E21" s="1210">
        <v>2023</v>
      </c>
      <c r="F21" s="1656">
        <v>2024</v>
      </c>
    </row>
    <row r="22" spans="1:6">
      <c r="A22" s="27"/>
      <c r="B22" s="27"/>
      <c r="C22" s="27"/>
      <c r="D22" s="27"/>
      <c r="E22" s="110"/>
    </row>
    <row r="23" spans="1:6">
      <c r="A23" s="1622" t="s">
        <v>38</v>
      </c>
      <c r="B23" s="791">
        <v>12712.4</v>
      </c>
      <c r="C23" s="791">
        <v>12557</v>
      </c>
      <c r="D23" s="791">
        <v>19762.400000000001</v>
      </c>
      <c r="E23" s="791">
        <v>23134</v>
      </c>
      <c r="F23" s="786">
        <v>25200</v>
      </c>
    </row>
    <row r="24" spans="1:6" ht="25.5">
      <c r="A24" s="1623" t="s">
        <v>813</v>
      </c>
      <c r="B24" s="1624">
        <v>8920.9</v>
      </c>
      <c r="C24" s="151">
        <v>8987</v>
      </c>
      <c r="D24" s="1624">
        <v>14363.4</v>
      </c>
      <c r="E24" s="1624">
        <v>22455</v>
      </c>
      <c r="F24" s="151">
        <v>23541</v>
      </c>
    </row>
    <row r="25" spans="1:6" ht="14.25" customHeight="1">
      <c r="A25" s="1623" t="s">
        <v>39</v>
      </c>
      <c r="B25" s="1624">
        <v>11939</v>
      </c>
      <c r="C25" s="151">
        <v>10088</v>
      </c>
      <c r="D25" s="1624">
        <v>13399.7</v>
      </c>
      <c r="E25" s="1624">
        <v>20801</v>
      </c>
      <c r="F25" s="151">
        <v>34522</v>
      </c>
    </row>
    <row r="26" spans="1:6" ht="14.25" customHeight="1">
      <c r="A26" s="1623" t="s">
        <v>40</v>
      </c>
      <c r="B26" s="1624">
        <v>15289.2</v>
      </c>
      <c r="C26" s="151">
        <v>14697</v>
      </c>
      <c r="D26" s="1624">
        <v>21030.6</v>
      </c>
      <c r="E26" s="1624">
        <v>21617</v>
      </c>
      <c r="F26" s="151">
        <v>27485</v>
      </c>
    </row>
    <row r="27" spans="1:6" ht="27" customHeight="1">
      <c r="A27" s="1625" t="s">
        <v>1189</v>
      </c>
      <c r="B27" s="1624">
        <v>23239.7</v>
      </c>
      <c r="C27" s="151">
        <v>23209</v>
      </c>
      <c r="D27" s="1624">
        <v>31375.8</v>
      </c>
      <c r="E27" s="1624">
        <v>39354</v>
      </c>
      <c r="F27" s="151">
        <v>44645</v>
      </c>
    </row>
    <row r="28" spans="1:6" ht="18.75" customHeight="1">
      <c r="A28" s="1625" t="s">
        <v>118</v>
      </c>
      <c r="B28" s="1624">
        <v>7877.9</v>
      </c>
      <c r="C28" s="151">
        <v>7891</v>
      </c>
      <c r="D28" s="1624">
        <v>9720.2999999999993</v>
      </c>
      <c r="E28" s="1624">
        <v>11830</v>
      </c>
      <c r="F28" s="151">
        <v>15096</v>
      </c>
    </row>
    <row r="29" spans="1:6" ht="14.25" customHeight="1">
      <c r="A29" s="1625" t="s">
        <v>113</v>
      </c>
      <c r="B29" s="1624">
        <v>8895.7000000000007</v>
      </c>
      <c r="C29" s="151">
        <v>8552</v>
      </c>
      <c r="D29" s="1624">
        <v>13159.2</v>
      </c>
      <c r="E29" s="1624">
        <v>16333</v>
      </c>
      <c r="F29" s="151">
        <v>22884</v>
      </c>
    </row>
    <row r="30" spans="1:6" ht="27" customHeight="1">
      <c r="A30" s="1625" t="s">
        <v>1190</v>
      </c>
      <c r="B30" s="1624">
        <v>6621.2</v>
      </c>
      <c r="C30" s="151">
        <v>7759</v>
      </c>
      <c r="D30" s="1624">
        <v>10049.200000000001</v>
      </c>
      <c r="E30" s="1624">
        <v>13250</v>
      </c>
      <c r="F30" s="151">
        <v>19884</v>
      </c>
    </row>
    <row r="31" spans="1:6">
      <c r="A31" s="1625" t="s">
        <v>119</v>
      </c>
      <c r="B31" s="1624">
        <v>9012.9</v>
      </c>
      <c r="C31" s="151">
        <v>9471</v>
      </c>
      <c r="D31" s="1624">
        <v>11749.2</v>
      </c>
      <c r="E31" s="1624">
        <v>12555</v>
      </c>
      <c r="F31" s="151">
        <v>19087</v>
      </c>
    </row>
    <row r="32" spans="1:6" ht="15" customHeight="1">
      <c r="A32" s="1625" t="s">
        <v>21</v>
      </c>
      <c r="B32" s="151"/>
      <c r="C32" s="151">
        <v>5034</v>
      </c>
      <c r="D32" s="151">
        <v>9898.1</v>
      </c>
      <c r="E32" s="151">
        <v>5833</v>
      </c>
      <c r="F32" s="151">
        <v>7833</v>
      </c>
    </row>
    <row r="33" spans="1:6" ht="15" customHeight="1">
      <c r="A33" s="1625" t="s">
        <v>120</v>
      </c>
      <c r="B33" s="1624">
        <v>14815.8</v>
      </c>
      <c r="C33" s="151">
        <v>14945</v>
      </c>
      <c r="D33" s="1624">
        <v>17116.8</v>
      </c>
      <c r="E33" s="1624">
        <v>21612</v>
      </c>
      <c r="F33" s="151">
        <v>27120</v>
      </c>
    </row>
    <row r="34" spans="1:6" ht="15.75" customHeight="1">
      <c r="A34" s="1625" t="s">
        <v>121</v>
      </c>
      <c r="B34" s="1624">
        <v>27197.200000000001</v>
      </c>
      <c r="C34" s="151">
        <v>27511</v>
      </c>
      <c r="D34" s="1624">
        <v>35790.9</v>
      </c>
      <c r="E34" s="1624">
        <v>42792</v>
      </c>
      <c r="F34" s="151">
        <v>52366</v>
      </c>
    </row>
    <row r="35" spans="1:6" ht="15" customHeight="1">
      <c r="A35" s="1625" t="s">
        <v>122</v>
      </c>
      <c r="B35" s="1624">
        <v>8202.7000000000007</v>
      </c>
      <c r="C35" s="151">
        <v>8479</v>
      </c>
      <c r="D35" s="1624">
        <v>11292.6</v>
      </c>
      <c r="E35" s="1624">
        <v>16157</v>
      </c>
      <c r="F35" s="151">
        <v>19882</v>
      </c>
    </row>
    <row r="36" spans="1:6" ht="25.5">
      <c r="A36" s="1625" t="s">
        <v>1191</v>
      </c>
      <c r="B36" s="1624">
        <v>15955.4</v>
      </c>
      <c r="C36" s="151">
        <v>15778</v>
      </c>
      <c r="D36" s="1624">
        <v>26100.400000000001</v>
      </c>
      <c r="E36" s="1624">
        <v>34323</v>
      </c>
      <c r="F36" s="151">
        <v>35358</v>
      </c>
    </row>
    <row r="37" spans="1:6" ht="25.5">
      <c r="A37" s="1625" t="s">
        <v>123</v>
      </c>
      <c r="B37" s="1624">
        <v>17025.900000000001</v>
      </c>
      <c r="C37" s="151">
        <v>15464</v>
      </c>
      <c r="D37" s="1624">
        <v>19239.3</v>
      </c>
      <c r="E37" s="1624">
        <v>20041</v>
      </c>
      <c r="F37" s="151">
        <v>29985</v>
      </c>
    </row>
    <row r="38" spans="1:6" ht="14.25" customHeight="1">
      <c r="A38" s="1625" t="s">
        <v>114</v>
      </c>
      <c r="B38" s="1624">
        <v>18752.7</v>
      </c>
      <c r="C38" s="151">
        <v>18521</v>
      </c>
      <c r="D38" s="1624">
        <v>23890.799999999999</v>
      </c>
      <c r="E38" s="1624">
        <v>38839</v>
      </c>
      <c r="F38" s="151">
        <v>38807</v>
      </c>
    </row>
    <row r="39" spans="1:6" ht="13.5" customHeight="1">
      <c r="A39" s="1623" t="s">
        <v>115</v>
      </c>
      <c r="B39" s="1624">
        <v>12282.1</v>
      </c>
      <c r="C39" s="151">
        <v>12286</v>
      </c>
      <c r="D39" s="1624">
        <v>20026.8</v>
      </c>
      <c r="E39" s="1624">
        <v>22272</v>
      </c>
      <c r="F39" s="151">
        <v>22863</v>
      </c>
    </row>
    <row r="40" spans="1:6" ht="27" customHeight="1">
      <c r="A40" s="1625" t="s">
        <v>199</v>
      </c>
      <c r="B40" s="1624">
        <v>9346.9</v>
      </c>
      <c r="C40" s="151">
        <v>9355</v>
      </c>
      <c r="D40" s="1624">
        <v>17483.8</v>
      </c>
      <c r="E40" s="1624">
        <v>17499</v>
      </c>
      <c r="F40" s="151">
        <v>21049</v>
      </c>
    </row>
    <row r="41" spans="1:6" ht="15.75" customHeight="1">
      <c r="A41" s="1626" t="s">
        <v>124</v>
      </c>
      <c r="B41" s="1624">
        <v>6635.3</v>
      </c>
      <c r="C41" s="151">
        <v>6696</v>
      </c>
      <c r="D41" s="1624">
        <v>14447.5</v>
      </c>
      <c r="E41" s="1624">
        <v>18244</v>
      </c>
      <c r="F41" s="151">
        <v>16864</v>
      </c>
    </row>
    <row r="42" spans="1:6" ht="15" customHeight="1">
      <c r="A42" s="1627" t="s">
        <v>125</v>
      </c>
      <c r="B42" s="1624">
        <v>5866.4</v>
      </c>
      <c r="C42" s="151">
        <v>5114</v>
      </c>
      <c r="D42" s="1624">
        <v>6788</v>
      </c>
      <c r="E42" s="1624">
        <v>8244</v>
      </c>
      <c r="F42" s="151">
        <v>9377</v>
      </c>
    </row>
    <row r="43" spans="1:6" ht="15" customHeight="1">
      <c r="A43" s="1627" t="s">
        <v>126</v>
      </c>
      <c r="B43" s="792" t="s">
        <v>60</v>
      </c>
      <c r="C43" s="792" t="s">
        <v>60</v>
      </c>
      <c r="D43" s="792" t="s">
        <v>60</v>
      </c>
      <c r="E43" s="792" t="s">
        <v>60</v>
      </c>
    </row>
    <row r="44" spans="1:6" ht="15" customHeight="1">
      <c r="A44" s="1627" t="s">
        <v>127</v>
      </c>
      <c r="B44" s="792" t="s">
        <v>60</v>
      </c>
      <c r="C44" s="792" t="s">
        <v>60</v>
      </c>
      <c r="D44" s="792" t="s">
        <v>60</v>
      </c>
      <c r="E44" s="792" t="s">
        <v>60</v>
      </c>
    </row>
    <row r="45" spans="1:6">
      <c r="A45" s="1628"/>
      <c r="B45" s="1199"/>
      <c r="C45" s="1199"/>
      <c r="D45" s="1199"/>
      <c r="E45" s="1077"/>
      <c r="F45" s="369"/>
    </row>
    <row r="46" spans="1:6">
      <c r="A46" s="366"/>
      <c r="B46" s="27"/>
      <c r="C46" s="27"/>
      <c r="D46" s="27"/>
    </row>
    <row r="47" spans="1:6">
      <c r="A47" s="27"/>
      <c r="B47" s="27"/>
      <c r="C47" s="27"/>
      <c r="D47" s="27"/>
    </row>
    <row r="48" spans="1:6">
      <c r="A48" s="27"/>
      <c r="B48" s="27"/>
      <c r="C48" s="27"/>
      <c r="D48" s="27"/>
    </row>
    <row r="49" ht="13.5" customHeight="1"/>
  </sheetData>
  <mergeCells count="3">
    <mergeCell ref="A2:C2"/>
    <mergeCell ref="A1:E1"/>
    <mergeCell ref="A18:E18"/>
  </mergeCells>
  <pageMargins left="0.70866141732283472" right="0.70866141732283472" top="0.74803149606299213" bottom="0.74803149606299213" header="0.31496062992125984" footer="0.31496062992125984"/>
  <pageSetup paperSize="9" scale="85" firstPageNumber="19" orientation="portrait" useFirstPageNumber="1" r:id="rId1"/>
  <headerFooter alignWithMargins="0">
    <oddFooter>&amp;C&amp;P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00"/>
  </sheetPr>
  <dimension ref="A1:F48"/>
  <sheetViews>
    <sheetView workbookViewId="0">
      <selection activeCell="E38" sqref="E38"/>
    </sheetView>
  </sheetViews>
  <sheetFormatPr defaultRowHeight="12.75"/>
  <cols>
    <col min="1" max="1" width="48.1640625" customWidth="1"/>
    <col min="2" max="5" width="11.83203125" customWidth="1"/>
  </cols>
  <sheetData>
    <row r="1" spans="1:6" ht="37.5" customHeight="1">
      <c r="A1" s="1923" t="s">
        <v>164</v>
      </c>
      <c r="B1" s="1923"/>
      <c r="C1" s="1923"/>
      <c r="D1" s="1923"/>
      <c r="E1" s="1923"/>
    </row>
    <row r="2" spans="1:6">
      <c r="A2" s="1922" t="s">
        <v>163</v>
      </c>
      <c r="B2" s="1922"/>
      <c r="C2" s="1922"/>
      <c r="D2" s="1208"/>
      <c r="E2" s="369"/>
      <c r="F2" s="369"/>
    </row>
    <row r="3" spans="1:6">
      <c r="A3" s="1203"/>
      <c r="B3" s="1207" t="s">
        <v>884</v>
      </c>
      <c r="C3" s="1207" t="s">
        <v>998</v>
      </c>
      <c r="D3" s="1207" t="s">
        <v>1177</v>
      </c>
      <c r="E3" s="1633">
        <v>2023</v>
      </c>
      <c r="F3" s="1654">
        <v>2024</v>
      </c>
    </row>
    <row r="4" spans="1:6">
      <c r="A4" s="114"/>
      <c r="B4" s="31"/>
      <c r="C4" s="31"/>
      <c r="D4" s="31"/>
      <c r="E4" s="1"/>
    </row>
    <row r="5" spans="1:6">
      <c r="A5" s="1634" t="s">
        <v>165</v>
      </c>
      <c r="B5" s="1635">
        <v>8432</v>
      </c>
      <c r="C5" s="1635">
        <v>7749</v>
      </c>
      <c r="D5" s="899">
        <v>12360.5</v>
      </c>
      <c r="E5" s="899">
        <v>23542</v>
      </c>
      <c r="F5" s="786">
        <v>27079</v>
      </c>
    </row>
    <row r="6" spans="1:6" ht="16.5" customHeight="1">
      <c r="A6" s="1627" t="s">
        <v>1192</v>
      </c>
      <c r="B6" s="794"/>
      <c r="C6" s="794"/>
      <c r="D6" s="31"/>
      <c r="E6" s="31"/>
      <c r="F6" s="788"/>
    </row>
    <row r="7" spans="1:6">
      <c r="A7" s="1636" t="s">
        <v>137</v>
      </c>
      <c r="B7" s="794">
        <v>7656.5</v>
      </c>
      <c r="C7" s="794">
        <v>7656</v>
      </c>
      <c r="D7" s="793">
        <v>9872.7999999999993</v>
      </c>
      <c r="E7" s="793">
        <v>18609</v>
      </c>
      <c r="F7" s="788">
        <v>10162</v>
      </c>
    </row>
    <row r="8" spans="1:6" ht="25.5">
      <c r="A8" s="1637" t="s">
        <v>138</v>
      </c>
      <c r="B8" s="794" t="s">
        <v>60</v>
      </c>
      <c r="C8" s="794" t="s">
        <v>60</v>
      </c>
      <c r="D8" s="794" t="s">
        <v>60</v>
      </c>
      <c r="E8" s="794" t="s">
        <v>60</v>
      </c>
      <c r="F8" s="1758" t="s">
        <v>60</v>
      </c>
    </row>
    <row r="9" spans="1:6">
      <c r="A9" s="1637" t="s">
        <v>139</v>
      </c>
      <c r="B9" s="794">
        <v>0</v>
      </c>
      <c r="C9" s="794">
        <v>3297.2</v>
      </c>
      <c r="D9" s="793">
        <v>1833.3</v>
      </c>
      <c r="E9" s="793">
        <v>5833</v>
      </c>
      <c r="F9" s="788">
        <v>7833</v>
      </c>
    </row>
    <row r="10" spans="1:6" ht="12" customHeight="1">
      <c r="A10" s="1637" t="s">
        <v>140</v>
      </c>
      <c r="B10" s="794">
        <v>9694.9</v>
      </c>
      <c r="C10" s="794">
        <v>9695</v>
      </c>
      <c r="D10" s="794">
        <v>18695.7</v>
      </c>
      <c r="E10" s="794">
        <v>29912</v>
      </c>
      <c r="F10" s="788">
        <v>28284</v>
      </c>
    </row>
    <row r="11" spans="1:6">
      <c r="A11" s="1638"/>
      <c r="B11" s="1639"/>
      <c r="C11" s="1639"/>
      <c r="D11" s="1211"/>
      <c r="E11" s="1211"/>
      <c r="F11" s="369"/>
    </row>
    <row r="12" spans="1:6">
      <c r="A12" s="31"/>
      <c r="B12" s="31"/>
      <c r="C12" s="31"/>
      <c r="D12" s="28"/>
    </row>
    <row r="13" spans="1:6">
      <c r="A13" s="31"/>
      <c r="B13" s="31"/>
      <c r="C13" s="31"/>
      <c r="D13" s="28"/>
    </row>
    <row r="14" spans="1:6">
      <c r="A14" s="114"/>
      <c r="B14" s="31"/>
      <c r="C14" s="31"/>
      <c r="D14" s="28"/>
    </row>
    <row r="15" spans="1:6" ht="37.5" customHeight="1">
      <c r="A15" s="1923" t="s">
        <v>166</v>
      </c>
      <c r="B15" s="1923"/>
      <c r="C15" s="1923"/>
      <c r="D15" s="1923"/>
      <c r="E15" s="1923"/>
    </row>
    <row r="16" spans="1:6" ht="16.5" customHeight="1">
      <c r="A16" s="1922" t="s">
        <v>163</v>
      </c>
      <c r="B16" s="1922"/>
      <c r="C16" s="1922"/>
      <c r="D16" s="1208"/>
      <c r="E16" s="369"/>
      <c r="F16" s="369"/>
    </row>
    <row r="17" spans="1:6">
      <c r="A17" s="1200"/>
      <c r="B17" s="1209" t="s">
        <v>884</v>
      </c>
      <c r="C17" s="1209" t="s">
        <v>998</v>
      </c>
      <c r="D17" s="1209" t="s">
        <v>1177</v>
      </c>
      <c r="E17" s="1629">
        <v>2023</v>
      </c>
      <c r="F17" s="1654">
        <v>2024</v>
      </c>
    </row>
    <row r="18" spans="1:6">
      <c r="A18" s="322"/>
      <c r="B18" s="31"/>
      <c r="C18" s="31"/>
      <c r="D18" s="31"/>
      <c r="E18" s="1"/>
    </row>
    <row r="19" spans="1:6">
      <c r="A19" s="759" t="s">
        <v>42</v>
      </c>
      <c r="B19" s="1630">
        <v>12712</v>
      </c>
      <c r="C19" s="1630">
        <v>12557</v>
      </c>
      <c r="D19" s="1631">
        <v>19762.400000000001</v>
      </c>
      <c r="E19" s="1631">
        <v>23134</v>
      </c>
      <c r="F19" s="1759" t="s">
        <v>1600</v>
      </c>
    </row>
    <row r="20" spans="1:6">
      <c r="A20" s="767" t="s">
        <v>43</v>
      </c>
      <c r="B20" s="795"/>
      <c r="C20" s="795"/>
      <c r="D20" s="795"/>
      <c r="E20" s="795"/>
    </row>
    <row r="21" spans="1:6">
      <c r="A21" s="6" t="s">
        <v>82</v>
      </c>
      <c r="B21" s="796">
        <v>16137</v>
      </c>
      <c r="C21" s="796">
        <v>16006</v>
      </c>
      <c r="D21" s="796">
        <v>24109.7</v>
      </c>
      <c r="E21" s="796">
        <v>29587</v>
      </c>
      <c r="F21" s="796" t="s">
        <v>1601</v>
      </c>
    </row>
    <row r="22" spans="1:6">
      <c r="A22" s="6" t="s">
        <v>53</v>
      </c>
      <c r="B22" s="796">
        <v>11177</v>
      </c>
      <c r="C22" s="796">
        <v>11049</v>
      </c>
      <c r="D22" s="796">
        <v>17886.7</v>
      </c>
      <c r="E22" s="796">
        <v>21330</v>
      </c>
      <c r="F22" s="796" t="s">
        <v>1602</v>
      </c>
    </row>
    <row r="23" spans="1:6">
      <c r="A23" s="6" t="s">
        <v>83</v>
      </c>
      <c r="B23" s="796">
        <v>13492</v>
      </c>
      <c r="C23" s="796">
        <v>8958</v>
      </c>
      <c r="D23" s="796">
        <v>20683</v>
      </c>
      <c r="E23" s="796">
        <v>24931</v>
      </c>
      <c r="F23" s="796" t="s">
        <v>1603</v>
      </c>
    </row>
    <row r="24" spans="1:6">
      <c r="A24" s="6" t="s">
        <v>54</v>
      </c>
      <c r="B24" s="796">
        <v>11948</v>
      </c>
      <c r="C24" s="796">
        <v>11775</v>
      </c>
      <c r="D24" s="796">
        <v>18672.900000000001</v>
      </c>
      <c r="E24" s="796">
        <v>21242</v>
      </c>
      <c r="F24" s="796" t="s">
        <v>1604</v>
      </c>
    </row>
    <row r="25" spans="1:6">
      <c r="A25" s="6" t="s">
        <v>103</v>
      </c>
      <c r="B25" s="796">
        <v>12340</v>
      </c>
      <c r="C25" s="796">
        <v>12446</v>
      </c>
      <c r="D25" s="796">
        <v>19780.7</v>
      </c>
      <c r="E25" s="796">
        <v>22526</v>
      </c>
      <c r="F25" s="796" t="s">
        <v>1605</v>
      </c>
    </row>
    <row r="26" spans="1:6">
      <c r="A26" s="6" t="s">
        <v>98</v>
      </c>
      <c r="B26" s="1632">
        <v>12419.9</v>
      </c>
      <c r="C26" s="1632">
        <v>12327</v>
      </c>
      <c r="D26" s="1632">
        <v>19673.8</v>
      </c>
      <c r="E26" s="1632">
        <v>22739</v>
      </c>
      <c r="F26" s="796" t="s">
        <v>1606</v>
      </c>
    </row>
    <row r="27" spans="1:6">
      <c r="A27" s="6" t="s">
        <v>1193</v>
      </c>
      <c r="B27" s="1632">
        <v>10922.1</v>
      </c>
      <c r="C27" s="1632">
        <v>10846</v>
      </c>
      <c r="D27" s="1632">
        <v>17973.900000000001</v>
      </c>
      <c r="E27" s="1632">
        <v>26106</v>
      </c>
      <c r="F27" s="796" t="s">
        <v>1607</v>
      </c>
    </row>
    <row r="28" spans="1:6">
      <c r="A28" s="6" t="s">
        <v>95</v>
      </c>
      <c r="B28" s="796">
        <v>12242</v>
      </c>
      <c r="C28" s="796">
        <v>11949</v>
      </c>
      <c r="D28" s="796">
        <v>18437.2</v>
      </c>
      <c r="E28" s="796">
        <v>21842</v>
      </c>
      <c r="F28" s="796" t="s">
        <v>1608</v>
      </c>
    </row>
    <row r="29" spans="1:6">
      <c r="A29" s="6" t="s">
        <v>107</v>
      </c>
      <c r="B29" s="796">
        <v>13762</v>
      </c>
      <c r="C29" s="796">
        <v>13646</v>
      </c>
      <c r="D29" s="796">
        <v>19798.8</v>
      </c>
      <c r="E29" s="796">
        <v>24980</v>
      </c>
      <c r="F29" s="796" t="s">
        <v>1609</v>
      </c>
    </row>
    <row r="30" spans="1:6">
      <c r="A30" s="6" t="s">
        <v>49</v>
      </c>
      <c r="B30" s="796">
        <v>16828</v>
      </c>
      <c r="C30" s="796">
        <v>16935</v>
      </c>
      <c r="D30" s="796">
        <v>27267.200000000001</v>
      </c>
      <c r="E30" s="796">
        <v>31453</v>
      </c>
      <c r="F30" s="796" t="s">
        <v>1610</v>
      </c>
    </row>
    <row r="31" spans="1:6">
      <c r="A31" s="1102"/>
      <c r="B31" s="1211"/>
      <c r="C31" s="1211"/>
      <c r="D31" s="1211"/>
      <c r="E31" s="1211"/>
      <c r="F31" s="369"/>
    </row>
    <row r="32" spans="1:6">
      <c r="A32" s="30"/>
      <c r="B32" s="28"/>
      <c r="C32" s="28"/>
      <c r="D32" s="29"/>
    </row>
    <row r="48" ht="13.5" customHeight="1"/>
  </sheetData>
  <mergeCells count="4">
    <mergeCell ref="A2:C2"/>
    <mergeCell ref="A16:C16"/>
    <mergeCell ref="A1:E1"/>
    <mergeCell ref="A15:E15"/>
  </mergeCells>
  <pageMargins left="0.70866141732283472" right="0.70866141732283472" top="0.74803149606299213" bottom="0.74803149606299213" header="0.31496062992125984" footer="0.31496062992125984"/>
  <pageSetup paperSize="9" scale="85" firstPageNumber="19" orientation="portrait" useFirstPageNumber="1" r:id="rId1"/>
  <headerFooter alignWithMargins="0">
    <oddFooter>&amp;C&amp;P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B050"/>
  </sheetPr>
  <dimension ref="A1:G190"/>
  <sheetViews>
    <sheetView topLeftCell="A82" zoomScaleNormal="100" workbookViewId="0">
      <selection activeCell="E190" sqref="E190"/>
    </sheetView>
  </sheetViews>
  <sheetFormatPr defaultRowHeight="12.75"/>
  <cols>
    <col min="1" max="1" width="48.1640625" customWidth="1"/>
    <col min="2" max="5" width="11.83203125" customWidth="1"/>
    <col min="7" max="7" width="11.33203125" customWidth="1"/>
  </cols>
  <sheetData>
    <row r="1" spans="1:7" ht="17.25" customHeight="1">
      <c r="A1" s="1927" t="s">
        <v>167</v>
      </c>
      <c r="B1" s="1927"/>
      <c r="C1" s="1927"/>
      <c r="D1" s="1927"/>
      <c r="E1" s="1927"/>
    </row>
    <row r="2" spans="1:7" ht="15.75" customHeight="1">
      <c r="A2" s="1928" t="s">
        <v>1574</v>
      </c>
      <c r="B2" s="1928"/>
      <c r="C2" s="1928"/>
      <c r="D2" s="1928"/>
      <c r="E2" s="1928"/>
    </row>
    <row r="3" spans="1:7">
      <c r="A3" s="1926" t="s">
        <v>620</v>
      </c>
      <c r="B3" s="1926"/>
      <c r="C3" s="1926"/>
      <c r="D3" s="1214"/>
      <c r="E3" s="369"/>
      <c r="F3" s="369"/>
    </row>
    <row r="4" spans="1:7">
      <c r="A4" s="1640"/>
      <c r="B4" s="1239">
        <v>2020</v>
      </c>
      <c r="C4" s="1239">
        <v>2021</v>
      </c>
      <c r="D4" s="1239">
        <v>2022</v>
      </c>
      <c r="E4" s="1239">
        <v>2023</v>
      </c>
      <c r="F4" s="1239">
        <v>2024</v>
      </c>
    </row>
    <row r="5" spans="1:7">
      <c r="A5" s="590"/>
      <c r="B5" s="567"/>
      <c r="C5" s="567"/>
      <c r="D5" s="567"/>
      <c r="E5" s="110"/>
    </row>
    <row r="6" spans="1:7">
      <c r="A6" s="1641" t="s">
        <v>168</v>
      </c>
      <c r="B6" s="575">
        <v>37473.1</v>
      </c>
      <c r="C6" s="576">
        <f>C7+C8+C9+C10+C11</f>
        <v>48279.8</v>
      </c>
      <c r="D6" s="576">
        <f t="shared" ref="D6:E6" si="0">D7+D8+D9+D10+D11</f>
        <v>61984.7</v>
      </c>
      <c r="E6" s="576">
        <f t="shared" si="0"/>
        <v>76071</v>
      </c>
      <c r="F6" s="1761">
        <v>90039.6</v>
      </c>
      <c r="G6" s="1219"/>
    </row>
    <row r="7" spans="1:7" ht="38.25">
      <c r="A7" s="1643" t="s">
        <v>1584</v>
      </c>
      <c r="B7" s="577">
        <v>175.2</v>
      </c>
      <c r="C7" s="577">
        <v>249</v>
      </c>
      <c r="D7" s="577">
        <v>266.2</v>
      </c>
      <c r="E7" s="1002">
        <v>291.8</v>
      </c>
      <c r="F7" s="1760">
        <v>308.89999999999998</v>
      </c>
    </row>
    <row r="8" spans="1:7">
      <c r="A8" s="1642" t="s">
        <v>169</v>
      </c>
      <c r="B8" s="577">
        <v>103.6</v>
      </c>
      <c r="C8" s="577">
        <v>143.19999999999999</v>
      </c>
      <c r="D8" s="577">
        <v>184.3</v>
      </c>
      <c r="E8" s="1002">
        <v>188.3</v>
      </c>
      <c r="F8" s="1760">
        <v>208.7</v>
      </c>
    </row>
    <row r="9" spans="1:7">
      <c r="A9" s="1642" t="s">
        <v>621</v>
      </c>
      <c r="B9" s="577">
        <v>6230.5</v>
      </c>
      <c r="C9" s="577">
        <v>6224.1</v>
      </c>
      <c r="D9" s="577">
        <v>10245.799999999999</v>
      </c>
      <c r="E9" s="1002">
        <v>12323.4</v>
      </c>
      <c r="F9" s="1760">
        <v>13244.7</v>
      </c>
    </row>
    <row r="10" spans="1:7">
      <c r="A10" s="1642" t="s">
        <v>171</v>
      </c>
      <c r="B10" s="577">
        <v>3483.4</v>
      </c>
      <c r="C10" s="577">
        <v>5707.9</v>
      </c>
      <c r="D10" s="577">
        <v>8144.7</v>
      </c>
      <c r="E10" s="1002">
        <v>10356.799999999999</v>
      </c>
      <c r="F10" s="1760">
        <v>9632.2000000000007</v>
      </c>
    </row>
    <row r="11" spans="1:7" ht="25.5" customHeight="1">
      <c r="A11" s="1643" t="s">
        <v>814</v>
      </c>
      <c r="B11" s="577">
        <v>27480.400000000001</v>
      </c>
      <c r="C11" s="577">
        <v>35955.599999999999</v>
      </c>
      <c r="D11" s="577">
        <v>43143.7</v>
      </c>
      <c r="E11" s="1002">
        <v>52910.7</v>
      </c>
      <c r="F11" s="1760">
        <v>66645.100000000006</v>
      </c>
    </row>
    <row r="12" spans="1:7">
      <c r="A12" s="1212"/>
      <c r="B12" s="1213"/>
      <c r="C12" s="1213"/>
      <c r="D12" s="1214"/>
      <c r="E12" s="1077"/>
      <c r="F12" s="1729"/>
    </row>
    <row r="13" spans="1:7">
      <c r="A13" s="574"/>
      <c r="B13" s="567"/>
      <c r="C13" s="567"/>
      <c r="D13" s="567"/>
    </row>
    <row r="14" spans="1:7" ht="15.75">
      <c r="A14" s="1928" t="s">
        <v>789</v>
      </c>
      <c r="B14" s="1928"/>
      <c r="C14" s="1928"/>
      <c r="D14" s="1928"/>
      <c r="E14" s="1928"/>
    </row>
    <row r="15" spans="1:7" ht="15.75">
      <c r="A15" s="1929" t="s">
        <v>790</v>
      </c>
      <c r="B15" s="1929"/>
      <c r="C15" s="1929"/>
      <c r="D15" s="1929"/>
      <c r="E15" s="1929"/>
    </row>
    <row r="16" spans="1:7">
      <c r="A16" s="1926" t="s">
        <v>51</v>
      </c>
      <c r="B16" s="1926"/>
      <c r="C16" s="1926"/>
      <c r="D16" s="1214"/>
      <c r="E16" s="369"/>
      <c r="F16" s="369"/>
    </row>
    <row r="17" spans="1:6">
      <c r="A17" s="1640"/>
      <c r="B17" s="1239">
        <v>2020</v>
      </c>
      <c r="C17" s="1239">
        <v>2021</v>
      </c>
      <c r="D17" s="1239">
        <v>2022</v>
      </c>
      <c r="E17" s="1240">
        <v>2023</v>
      </c>
      <c r="F17" s="1239">
        <v>2024</v>
      </c>
    </row>
    <row r="18" spans="1:6">
      <c r="A18" s="590"/>
      <c r="B18" s="567"/>
      <c r="C18" s="567"/>
      <c r="D18" s="567"/>
      <c r="E18" s="110"/>
    </row>
    <row r="19" spans="1:6">
      <c r="A19" s="1644" t="s">
        <v>168</v>
      </c>
      <c r="B19" s="576">
        <v>80</v>
      </c>
      <c r="C19" s="576">
        <v>111.6</v>
      </c>
      <c r="D19" s="575">
        <v>114.4</v>
      </c>
      <c r="E19" s="1264">
        <v>116</v>
      </c>
      <c r="F19" s="373">
        <v>112.5</v>
      </c>
    </row>
    <row r="20" spans="1:6" ht="38.25">
      <c r="A20" s="583" t="s">
        <v>1585</v>
      </c>
      <c r="B20" s="567">
        <v>69.400000000000006</v>
      </c>
      <c r="C20" s="567">
        <v>136.1</v>
      </c>
      <c r="D20" s="567">
        <v>101.8</v>
      </c>
      <c r="E20" s="1002">
        <v>104.1</v>
      </c>
      <c r="F20" s="32">
        <v>103.7</v>
      </c>
    </row>
    <row r="21" spans="1:6">
      <c r="A21" s="1645" t="s">
        <v>169</v>
      </c>
      <c r="B21" s="567">
        <v>89.3</v>
      </c>
      <c r="C21" s="567">
        <v>108.6</v>
      </c>
      <c r="D21" s="567">
        <v>104.2</v>
      </c>
      <c r="E21" s="1002">
        <v>103</v>
      </c>
      <c r="F21" s="32">
        <v>104.8</v>
      </c>
    </row>
    <row r="22" spans="1:6">
      <c r="A22" s="1645" t="s">
        <v>622</v>
      </c>
      <c r="B22" s="567">
        <v>61.9</v>
      </c>
      <c r="C22" s="567">
        <v>88.8</v>
      </c>
      <c r="D22" s="567">
        <v>149.9</v>
      </c>
      <c r="E22" s="1002">
        <v>111.5</v>
      </c>
      <c r="F22" s="32">
        <v>102.4</v>
      </c>
    </row>
    <row r="23" spans="1:6">
      <c r="A23" s="1645" t="s">
        <v>171</v>
      </c>
      <c r="B23" s="567">
        <v>93.8</v>
      </c>
      <c r="C23" s="567">
        <v>114.3</v>
      </c>
      <c r="D23" s="567">
        <v>109.3</v>
      </c>
      <c r="E23" s="1002">
        <v>135.19999999999999</v>
      </c>
      <c r="F23" s="32">
        <v>86.1</v>
      </c>
    </row>
    <row r="24" spans="1:6" ht="25.5">
      <c r="A24" s="1646" t="s">
        <v>815</v>
      </c>
      <c r="B24" s="1214">
        <v>83.6</v>
      </c>
      <c r="C24" s="1214">
        <v>116.3</v>
      </c>
      <c r="D24" s="1214">
        <v>109.2</v>
      </c>
      <c r="E24" s="1076">
        <v>113.6</v>
      </c>
      <c r="F24" s="1119">
        <v>120</v>
      </c>
    </row>
    <row r="25" spans="1:6">
      <c r="A25" s="571"/>
      <c r="B25" s="587"/>
      <c r="C25" s="587"/>
      <c r="D25" s="567"/>
    </row>
    <row r="26" spans="1:6" ht="15.75">
      <c r="A26" s="1930" t="s">
        <v>861</v>
      </c>
      <c r="B26" s="1930"/>
      <c r="C26" s="1930"/>
      <c r="D26" s="1930"/>
    </row>
    <row r="27" spans="1:6">
      <c r="A27" s="1926" t="s">
        <v>620</v>
      </c>
      <c r="B27" s="1926"/>
      <c r="C27" s="1926"/>
      <c r="D27" s="1214"/>
      <c r="E27" s="369"/>
      <c r="F27" s="369"/>
    </row>
    <row r="28" spans="1:6">
      <c r="A28" s="1248"/>
      <c r="B28" s="1243">
        <v>2020</v>
      </c>
      <c r="C28" s="1243">
        <v>2021</v>
      </c>
      <c r="D28" s="1243">
        <v>2022</v>
      </c>
      <c r="E28" s="1243">
        <v>2023</v>
      </c>
      <c r="F28" s="1239">
        <v>2024</v>
      </c>
    </row>
    <row r="29" spans="1:6">
      <c r="A29" s="590"/>
      <c r="B29" s="567"/>
      <c r="C29" s="567"/>
      <c r="D29" s="567"/>
      <c r="E29" s="110"/>
    </row>
    <row r="30" spans="1:6">
      <c r="A30" s="1644" t="s">
        <v>168</v>
      </c>
      <c r="B30" s="576">
        <v>961.9</v>
      </c>
      <c r="C30" s="576">
        <f>B31+B32</f>
        <v>961.9</v>
      </c>
      <c r="D30" s="576">
        <f t="shared" ref="D30:E30" si="1">C31+C32</f>
        <v>1196.5</v>
      </c>
      <c r="E30" s="576">
        <f t="shared" si="1"/>
        <v>1435.6000000000001</v>
      </c>
      <c r="F30" s="1763">
        <v>2087.4</v>
      </c>
    </row>
    <row r="31" spans="1:6" ht="38.25">
      <c r="A31" s="583" t="s">
        <v>1586</v>
      </c>
      <c r="B31" s="577">
        <v>7.4</v>
      </c>
      <c r="C31" s="577">
        <v>13</v>
      </c>
      <c r="D31" s="577">
        <v>14.7</v>
      </c>
      <c r="E31" s="1002">
        <v>65.599999999999994</v>
      </c>
      <c r="F31" s="32">
        <v>64.400000000000006</v>
      </c>
    </row>
    <row r="32" spans="1:6" ht="38.25">
      <c r="A32" s="583" t="s">
        <v>1587</v>
      </c>
      <c r="B32" s="577">
        <v>954.5</v>
      </c>
      <c r="C32" s="577">
        <v>1183.5</v>
      </c>
      <c r="D32" s="567">
        <v>1420.9</v>
      </c>
      <c r="E32" s="1002">
        <v>1633.6</v>
      </c>
      <c r="F32" s="1762">
        <v>2023</v>
      </c>
    </row>
    <row r="33" spans="1:6">
      <c r="A33" s="1212"/>
      <c r="B33" s="1214"/>
      <c r="C33" s="1214"/>
      <c r="D33" s="1214"/>
      <c r="E33" s="1077"/>
      <c r="F33" s="1119"/>
    </row>
    <row r="34" spans="1:6">
      <c r="A34" s="574"/>
      <c r="B34" s="567"/>
      <c r="C34" s="567"/>
      <c r="D34" s="567"/>
      <c r="F34" s="32"/>
    </row>
    <row r="35" spans="1:6" ht="15.75">
      <c r="A35" s="1930" t="s">
        <v>862</v>
      </c>
      <c r="B35" s="1930"/>
      <c r="C35" s="1930"/>
      <c r="D35" s="1930"/>
      <c r="F35" s="32"/>
    </row>
    <row r="36" spans="1:6">
      <c r="A36" s="1926" t="s">
        <v>51</v>
      </c>
      <c r="B36" s="1926"/>
      <c r="C36" s="1926"/>
      <c r="D36" s="1214"/>
      <c r="E36" s="369"/>
      <c r="F36" s="1757"/>
    </row>
    <row r="37" spans="1:6">
      <c r="A37" s="1248"/>
      <c r="B37" s="1243">
        <v>2020</v>
      </c>
      <c r="C37" s="1243">
        <v>2021</v>
      </c>
      <c r="D37" s="1243">
        <v>2022</v>
      </c>
      <c r="E37" s="1244">
        <v>2023</v>
      </c>
      <c r="F37" s="1239">
        <v>2024</v>
      </c>
    </row>
    <row r="38" spans="1:6" ht="13.5" customHeight="1">
      <c r="A38" s="590"/>
      <c r="B38" s="567"/>
      <c r="C38" s="567"/>
      <c r="D38" s="575"/>
      <c r="E38" s="110"/>
    </row>
    <row r="39" spans="1:6">
      <c r="A39" s="1641" t="s">
        <v>168</v>
      </c>
      <c r="B39" s="575">
        <v>74.900000000000006</v>
      </c>
      <c r="C39" s="575">
        <v>107.7</v>
      </c>
      <c r="D39" s="576">
        <v>109</v>
      </c>
      <c r="E39" s="1264">
        <v>110.2</v>
      </c>
      <c r="F39" s="575">
        <v>117.9</v>
      </c>
    </row>
    <row r="40" spans="1:6" ht="38.25">
      <c r="A40" s="583" t="s">
        <v>1588</v>
      </c>
      <c r="B40" s="567">
        <v>42.1</v>
      </c>
      <c r="C40" s="567">
        <v>175.1</v>
      </c>
      <c r="D40" s="567">
        <v>113.4</v>
      </c>
      <c r="E40" s="1002">
        <v>445.7</v>
      </c>
      <c r="F40" s="567">
        <v>98</v>
      </c>
    </row>
    <row r="41" spans="1:6" ht="38.25">
      <c r="A41" s="1646" t="s">
        <v>1587</v>
      </c>
      <c r="B41" s="1213">
        <v>75.400000000000006</v>
      </c>
      <c r="C41" s="1213">
        <v>107.2</v>
      </c>
      <c r="D41" s="1214">
        <v>109</v>
      </c>
      <c r="E41" s="1076">
        <v>106.7</v>
      </c>
      <c r="F41" s="369">
        <v>118.7</v>
      </c>
    </row>
    <row r="42" spans="1:6">
      <c r="A42" s="579"/>
      <c r="B42" s="579"/>
      <c r="C42" s="579"/>
      <c r="D42" s="570"/>
    </row>
    <row r="43" spans="1:6" ht="34.5" customHeight="1">
      <c r="A43" s="1931" t="s">
        <v>1589</v>
      </c>
      <c r="B43" s="1931"/>
      <c r="C43" s="1931"/>
      <c r="D43" s="1931"/>
      <c r="E43" s="1931"/>
    </row>
    <row r="44" spans="1:6">
      <c r="A44" s="1926" t="s">
        <v>620</v>
      </c>
      <c r="B44" s="1926"/>
      <c r="C44" s="1926"/>
      <c r="D44" s="1214"/>
      <c r="E44" s="369"/>
      <c r="F44" s="369"/>
    </row>
    <row r="45" spans="1:6">
      <c r="A45" s="1248"/>
      <c r="B45" s="1243">
        <v>2020</v>
      </c>
      <c r="C45" s="1243">
        <v>2021</v>
      </c>
      <c r="D45" s="1243">
        <v>2022</v>
      </c>
      <c r="E45" s="1243">
        <v>2023</v>
      </c>
      <c r="F45" s="1239">
        <v>2024</v>
      </c>
    </row>
    <row r="46" spans="1:6">
      <c r="A46" s="590"/>
      <c r="B46" s="567"/>
      <c r="C46" s="567"/>
      <c r="D46" s="567"/>
      <c r="E46" s="110"/>
    </row>
    <row r="47" spans="1:6">
      <c r="A47" s="1644" t="s">
        <v>168</v>
      </c>
      <c r="B47" s="593">
        <v>37473.1</v>
      </c>
      <c r="C47" s="591">
        <f>C49+C50+C51+C52+C53</f>
        <v>48279.8</v>
      </c>
      <c r="D47" s="591">
        <f t="shared" ref="D47:E47" si="2">D49+D50+D51+D52+D53</f>
        <v>61984.7</v>
      </c>
      <c r="E47" s="591">
        <f t="shared" si="2"/>
        <v>76071</v>
      </c>
      <c r="F47" s="1761">
        <v>90039.6</v>
      </c>
    </row>
    <row r="48" spans="1:6">
      <c r="A48" s="1644"/>
      <c r="B48" s="588"/>
      <c r="C48" s="588"/>
      <c r="D48" s="588"/>
      <c r="E48" s="1002"/>
      <c r="F48" s="32"/>
    </row>
    <row r="49" spans="1:6" ht="38.25">
      <c r="A49" s="583" t="s">
        <v>1590</v>
      </c>
      <c r="B49" s="589">
        <v>175.2</v>
      </c>
      <c r="C49" s="589">
        <v>249</v>
      </c>
      <c r="D49" s="588">
        <v>266.2</v>
      </c>
      <c r="E49" s="1002">
        <v>291.8</v>
      </c>
      <c r="F49" s="1760">
        <v>308.89999999999998</v>
      </c>
    </row>
    <row r="50" spans="1:6">
      <c r="A50" s="1645" t="s">
        <v>169</v>
      </c>
      <c r="B50" s="589">
        <v>103.6</v>
      </c>
      <c r="C50" s="589">
        <v>143.19999999999999</v>
      </c>
      <c r="D50" s="588">
        <v>184.3</v>
      </c>
      <c r="E50" s="1002">
        <v>188.3</v>
      </c>
      <c r="F50" s="1760">
        <v>208.7</v>
      </c>
    </row>
    <row r="51" spans="1:6">
      <c r="A51" s="1645" t="s">
        <v>622</v>
      </c>
      <c r="B51" s="589">
        <v>6230.5</v>
      </c>
      <c r="C51" s="589">
        <v>6224.1</v>
      </c>
      <c r="D51" s="588">
        <v>10245.799999999999</v>
      </c>
      <c r="E51" s="1002">
        <v>12323.4</v>
      </c>
      <c r="F51" s="1748">
        <v>13244.7</v>
      </c>
    </row>
    <row r="52" spans="1:6">
      <c r="A52" s="1645" t="s">
        <v>171</v>
      </c>
      <c r="B52" s="588">
        <v>3483.4</v>
      </c>
      <c r="C52" s="589">
        <v>5707.9</v>
      </c>
      <c r="D52" s="588">
        <v>8144.7</v>
      </c>
      <c r="E52" s="1002">
        <v>10356.799999999999</v>
      </c>
      <c r="F52" s="1760">
        <v>9632.2000000000007</v>
      </c>
    </row>
    <row r="53" spans="1:6" ht="25.5">
      <c r="A53" s="583" t="s">
        <v>815</v>
      </c>
      <c r="B53" s="588">
        <v>27480.400000000001</v>
      </c>
      <c r="C53" s="589">
        <v>35955.599999999999</v>
      </c>
      <c r="D53" s="588">
        <v>43143.7</v>
      </c>
      <c r="E53" s="1002">
        <v>52910.7</v>
      </c>
      <c r="F53" s="1760">
        <v>66645.100000000006</v>
      </c>
    </row>
    <row r="54" spans="1:6">
      <c r="A54" s="1645"/>
      <c r="B54" s="588"/>
      <c r="C54" s="588"/>
      <c r="D54" s="589"/>
      <c r="E54" s="1002"/>
    </row>
    <row r="55" spans="1:6">
      <c r="A55" s="1644" t="s">
        <v>623</v>
      </c>
      <c r="B55" s="593">
        <v>37473.1</v>
      </c>
      <c r="C55" s="591">
        <f>C56+C57+C58+C59+C60</f>
        <v>48279.8</v>
      </c>
      <c r="D55" s="591">
        <f t="shared" ref="D55:E55" si="3">D56+D57+D58+D59+D60</f>
        <v>61984.7</v>
      </c>
      <c r="E55" s="591">
        <f t="shared" si="3"/>
        <v>76071</v>
      </c>
      <c r="F55" s="1761">
        <v>90039.6</v>
      </c>
    </row>
    <row r="56" spans="1:6" ht="38.25">
      <c r="A56" s="583" t="s">
        <v>816</v>
      </c>
      <c r="B56" s="589">
        <v>175.2</v>
      </c>
      <c r="C56" s="589">
        <v>249</v>
      </c>
      <c r="D56" s="588">
        <v>266.2</v>
      </c>
      <c r="E56" s="1002">
        <v>291.8</v>
      </c>
      <c r="F56" s="1760">
        <v>308.89999999999998</v>
      </c>
    </row>
    <row r="57" spans="1:6">
      <c r="A57" s="1645" t="s">
        <v>169</v>
      </c>
      <c r="B57" s="589">
        <v>103.6</v>
      </c>
      <c r="C57" s="589">
        <v>143.19999999999999</v>
      </c>
      <c r="D57" s="588">
        <v>184.3</v>
      </c>
      <c r="E57" s="1002">
        <v>188.3</v>
      </c>
      <c r="F57" s="1760">
        <v>208.7</v>
      </c>
    </row>
    <row r="58" spans="1:6">
      <c r="A58" s="1645" t="s">
        <v>170</v>
      </c>
      <c r="B58" s="589">
        <v>6230.5</v>
      </c>
      <c r="C58" s="589">
        <v>6224.1</v>
      </c>
      <c r="D58" s="588">
        <v>10245.799999999999</v>
      </c>
      <c r="E58" s="1002">
        <v>12323.4</v>
      </c>
      <c r="F58" s="1748">
        <v>13244.7</v>
      </c>
    </row>
    <row r="59" spans="1:6">
      <c r="A59" s="1645" t="s">
        <v>171</v>
      </c>
      <c r="B59" s="588">
        <v>3483.4</v>
      </c>
      <c r="C59" s="589">
        <v>5707.9</v>
      </c>
      <c r="D59" s="588">
        <v>8144.7</v>
      </c>
      <c r="E59" s="1002">
        <v>10356.799999999999</v>
      </c>
      <c r="F59" s="1760">
        <v>9632.2000000000007</v>
      </c>
    </row>
    <row r="60" spans="1:6" ht="25.5">
      <c r="A60" s="583" t="s">
        <v>1398</v>
      </c>
      <c r="B60" s="588">
        <v>27480.400000000001</v>
      </c>
      <c r="C60" s="589">
        <v>35955.599999999999</v>
      </c>
      <c r="D60" s="588">
        <v>43143.7</v>
      </c>
      <c r="E60" s="1002">
        <v>52910.7</v>
      </c>
      <c r="F60" s="1760">
        <v>66645.100000000006</v>
      </c>
    </row>
    <row r="61" spans="1:6">
      <c r="A61" s="1213"/>
      <c r="B61" s="1247"/>
      <c r="C61" s="1247"/>
      <c r="D61" s="1214"/>
      <c r="E61" s="1076"/>
      <c r="F61" s="369"/>
    </row>
    <row r="62" spans="1:6">
      <c r="A62" s="574"/>
      <c r="B62" s="587"/>
      <c r="C62" s="587"/>
      <c r="D62" s="567"/>
      <c r="E62" s="1002"/>
    </row>
    <row r="63" spans="1:6" ht="38.25" customHeight="1">
      <c r="A63" s="1932" t="s">
        <v>1591</v>
      </c>
      <c r="B63" s="1932"/>
      <c r="C63" s="1932"/>
      <c r="D63" s="1932"/>
      <c r="E63" s="1932"/>
    </row>
    <row r="64" spans="1:6">
      <c r="A64" s="1926" t="s">
        <v>172</v>
      </c>
      <c r="B64" s="1926"/>
      <c r="C64" s="1926"/>
      <c r="D64" s="1214"/>
      <c r="E64" s="369"/>
      <c r="F64" s="369"/>
    </row>
    <row r="65" spans="1:6">
      <c r="A65" s="1248"/>
      <c r="B65" s="1243">
        <v>2020</v>
      </c>
      <c r="C65" s="1243">
        <v>2021</v>
      </c>
      <c r="D65" s="1243">
        <v>2022</v>
      </c>
      <c r="E65" s="1243">
        <v>2023</v>
      </c>
      <c r="F65" s="1656">
        <v>2024</v>
      </c>
    </row>
    <row r="66" spans="1:6">
      <c r="A66" s="590"/>
      <c r="B66" s="576"/>
      <c r="C66" s="576"/>
      <c r="D66" s="577"/>
    </row>
    <row r="67" spans="1:6">
      <c r="A67" s="586" t="s">
        <v>168</v>
      </c>
      <c r="B67" s="591">
        <v>100</v>
      </c>
      <c r="C67" s="591">
        <v>100</v>
      </c>
      <c r="D67" s="591">
        <f>D69+D70+D71+D72+D73</f>
        <v>100</v>
      </c>
      <c r="E67" s="591">
        <f>E69+E70+E71+E72+E73</f>
        <v>100</v>
      </c>
      <c r="F67" s="1761">
        <v>99.972595613485623</v>
      </c>
    </row>
    <row r="68" spans="1:6">
      <c r="A68" s="586"/>
      <c r="B68" s="588"/>
      <c r="C68" s="588"/>
      <c r="D68" s="588"/>
      <c r="E68" s="1002"/>
    </row>
    <row r="69" spans="1:6" ht="38.25">
      <c r="A69" s="583" t="s">
        <v>1590</v>
      </c>
      <c r="B69" s="588">
        <v>0.5</v>
      </c>
      <c r="C69" s="588">
        <v>0.5</v>
      </c>
      <c r="D69" s="588">
        <v>0.4</v>
      </c>
      <c r="E69" s="1002">
        <v>0.4</v>
      </c>
      <c r="F69" s="765">
        <v>0.34307127086304245</v>
      </c>
    </row>
    <row r="70" spans="1:6">
      <c r="A70" s="571" t="s">
        <v>169</v>
      </c>
      <c r="B70" s="588">
        <v>0.3</v>
      </c>
      <c r="C70" s="588">
        <v>0.3</v>
      </c>
      <c r="D70" s="588">
        <v>0.3</v>
      </c>
      <c r="E70" s="1002">
        <v>0.2</v>
      </c>
      <c r="F70" s="765">
        <v>0.23178690265172208</v>
      </c>
    </row>
    <row r="71" spans="1:6">
      <c r="A71" s="571" t="s">
        <v>622</v>
      </c>
      <c r="B71" s="588">
        <v>16.600000000000001</v>
      </c>
      <c r="C71" s="588">
        <v>12.9</v>
      </c>
      <c r="D71" s="589">
        <v>16.3</v>
      </c>
      <c r="E71" s="1002">
        <v>16.2</v>
      </c>
      <c r="F71" s="765">
        <v>14.7</v>
      </c>
    </row>
    <row r="72" spans="1:6">
      <c r="A72" s="584" t="s">
        <v>171</v>
      </c>
      <c r="B72" s="589">
        <v>9.3000000000000007</v>
      </c>
      <c r="C72" s="589">
        <v>11.8</v>
      </c>
      <c r="D72" s="589">
        <v>13</v>
      </c>
      <c r="E72" s="1002">
        <v>13.6</v>
      </c>
      <c r="F72" s="765">
        <v>10.697737439970858</v>
      </c>
    </row>
    <row r="73" spans="1:6" ht="24">
      <c r="A73" s="573" t="s">
        <v>815</v>
      </c>
      <c r="B73" s="589">
        <v>73.3</v>
      </c>
      <c r="C73" s="589">
        <v>74.5</v>
      </c>
      <c r="D73" s="589">
        <v>70</v>
      </c>
      <c r="E73" s="1002">
        <v>69.599999999999994</v>
      </c>
      <c r="F73" s="765">
        <v>74</v>
      </c>
    </row>
    <row r="74" spans="1:6">
      <c r="A74" s="586"/>
      <c r="B74" s="588"/>
      <c r="C74" s="588"/>
      <c r="D74" s="588"/>
      <c r="E74" s="1002"/>
    </row>
    <row r="75" spans="1:6">
      <c r="A75" s="586" t="s">
        <v>623</v>
      </c>
      <c r="B75" s="591">
        <v>100</v>
      </c>
      <c r="C75" s="591">
        <v>100</v>
      </c>
      <c r="D75" s="591">
        <v>100</v>
      </c>
      <c r="E75" s="1261">
        <f>E76+E77+E78+E79+E80</f>
        <v>100</v>
      </c>
      <c r="F75" s="1761">
        <v>100</v>
      </c>
    </row>
    <row r="76" spans="1:6" ht="38.25">
      <c r="A76" s="583" t="s">
        <v>1590</v>
      </c>
      <c r="B76" s="588">
        <v>0.5</v>
      </c>
      <c r="C76" s="588">
        <v>0.5</v>
      </c>
      <c r="D76" s="588">
        <v>0.4</v>
      </c>
      <c r="E76" s="1262">
        <v>0.4</v>
      </c>
      <c r="F76" s="765">
        <v>0.3</v>
      </c>
    </row>
    <row r="77" spans="1:6">
      <c r="A77" s="571" t="s">
        <v>169</v>
      </c>
      <c r="B77" s="588">
        <v>0.3</v>
      </c>
      <c r="C77" s="588">
        <v>0.3</v>
      </c>
      <c r="D77" s="588">
        <v>0.3</v>
      </c>
      <c r="E77" s="1262">
        <v>0.2</v>
      </c>
      <c r="F77" s="765">
        <v>0.2</v>
      </c>
    </row>
    <row r="78" spans="1:6">
      <c r="A78" s="571" t="s">
        <v>621</v>
      </c>
      <c r="B78" s="588">
        <v>16.600000000000001</v>
      </c>
      <c r="C78" s="588">
        <v>12.9</v>
      </c>
      <c r="D78" s="589">
        <v>16.3</v>
      </c>
      <c r="E78" s="1262">
        <v>16.2</v>
      </c>
      <c r="F78" s="765">
        <v>14.7</v>
      </c>
    </row>
    <row r="79" spans="1:6">
      <c r="A79" s="584" t="s">
        <v>171</v>
      </c>
      <c r="B79" s="589">
        <v>9.3000000000000007</v>
      </c>
      <c r="C79" s="589">
        <v>11.8</v>
      </c>
      <c r="D79" s="592">
        <v>13</v>
      </c>
      <c r="E79" s="1262">
        <v>13.6</v>
      </c>
      <c r="F79" s="765">
        <v>10.7</v>
      </c>
    </row>
    <row r="80" spans="1:6" ht="24">
      <c r="A80" s="573" t="s">
        <v>1398</v>
      </c>
      <c r="B80" s="589">
        <v>73.3</v>
      </c>
      <c r="C80" s="589">
        <v>74.5</v>
      </c>
      <c r="D80" s="589">
        <v>70</v>
      </c>
      <c r="E80" s="1262">
        <v>69.599999999999994</v>
      </c>
      <c r="F80" s="765">
        <v>74</v>
      </c>
    </row>
    <row r="81" spans="1:6">
      <c r="A81" s="1246"/>
      <c r="B81" s="1249"/>
      <c r="C81" s="1249"/>
      <c r="D81" s="1249"/>
      <c r="E81" s="1263"/>
      <c r="F81" s="1102"/>
    </row>
    <row r="82" spans="1:6">
      <c r="A82" s="579"/>
      <c r="B82" s="588"/>
      <c r="C82" s="588"/>
      <c r="D82" s="588"/>
      <c r="E82" s="489"/>
    </row>
    <row r="83" spans="1:6" ht="15.75">
      <c r="A83" s="1930" t="s">
        <v>1592</v>
      </c>
      <c r="B83" s="1930"/>
      <c r="C83" s="1930"/>
      <c r="D83" s="1930"/>
      <c r="E83" s="1930"/>
    </row>
    <row r="84" spans="1:6" ht="15.75">
      <c r="A84" s="1934" t="s">
        <v>624</v>
      </c>
      <c r="B84" s="1934"/>
      <c r="C84" s="1934"/>
      <c r="D84" s="1934"/>
      <c r="E84" s="369"/>
      <c r="F84" s="369"/>
    </row>
    <row r="85" spans="1:6">
      <c r="A85" s="1242"/>
      <c r="B85" s="1243">
        <v>2020</v>
      </c>
      <c r="C85" s="1243">
        <v>2021</v>
      </c>
      <c r="D85" s="1243">
        <v>2022</v>
      </c>
      <c r="E85" s="1243">
        <v>2023</v>
      </c>
      <c r="F85" s="1654">
        <v>2024</v>
      </c>
    </row>
    <row r="86" spans="1:6">
      <c r="A86" s="597"/>
      <c r="B86" s="567"/>
      <c r="C86" s="567"/>
      <c r="D86" s="567"/>
    </row>
    <row r="87" spans="1:6">
      <c r="A87" s="569" t="s">
        <v>173</v>
      </c>
      <c r="B87" s="567"/>
      <c r="C87" s="567"/>
      <c r="D87" s="576"/>
    </row>
    <row r="88" spans="1:6">
      <c r="A88" s="579" t="s">
        <v>168</v>
      </c>
      <c r="B88" s="591">
        <v>961.9</v>
      </c>
      <c r="C88" s="591">
        <v>1196.5</v>
      </c>
      <c r="D88" s="591">
        <v>1435.7</v>
      </c>
      <c r="E88" s="1261">
        <v>1699.2</v>
      </c>
      <c r="F88" s="1763">
        <v>2087.3000000000002</v>
      </c>
    </row>
    <row r="89" spans="1:6">
      <c r="A89" s="598" t="s">
        <v>623</v>
      </c>
      <c r="B89" s="589">
        <v>961.9</v>
      </c>
      <c r="C89" s="589">
        <v>1196.5</v>
      </c>
      <c r="D89" s="588">
        <v>1435.7</v>
      </c>
      <c r="E89" s="1262">
        <v>1699.2</v>
      </c>
      <c r="F89" s="1762">
        <v>2087.3000000000002</v>
      </c>
    </row>
    <row r="90" spans="1:6">
      <c r="A90" s="598"/>
      <c r="B90" s="588"/>
      <c r="C90" s="588"/>
      <c r="D90" s="589"/>
      <c r="E90" s="1262"/>
    </row>
    <row r="91" spans="1:6">
      <c r="A91" s="569" t="s">
        <v>175</v>
      </c>
      <c r="B91" s="588"/>
      <c r="C91" s="588"/>
      <c r="D91" s="591"/>
      <c r="E91" s="1261"/>
    </row>
    <row r="92" spans="1:6">
      <c r="A92" s="579" t="s">
        <v>168</v>
      </c>
      <c r="B92" s="591">
        <v>100</v>
      </c>
      <c r="C92" s="591">
        <v>100</v>
      </c>
      <c r="D92" s="591">
        <v>100</v>
      </c>
      <c r="E92" s="1261">
        <v>100</v>
      </c>
      <c r="F92" s="1261">
        <v>100</v>
      </c>
    </row>
    <row r="93" spans="1:6">
      <c r="A93" s="598" t="s">
        <v>623</v>
      </c>
      <c r="B93" s="589">
        <v>100</v>
      </c>
      <c r="C93" s="589">
        <v>100</v>
      </c>
      <c r="D93" s="589">
        <v>100</v>
      </c>
      <c r="E93" s="1262">
        <v>100</v>
      </c>
      <c r="F93" s="1262">
        <v>100</v>
      </c>
    </row>
    <row r="94" spans="1:6">
      <c r="A94" s="1213"/>
      <c r="B94" s="1250"/>
      <c r="C94" s="1250"/>
      <c r="D94" s="1214"/>
      <c r="E94" s="369"/>
      <c r="F94" s="369"/>
    </row>
    <row r="95" spans="1:6">
      <c r="A95" s="574"/>
      <c r="B95" s="587"/>
      <c r="C95" s="587"/>
      <c r="D95" s="567"/>
    </row>
    <row r="96" spans="1:6" ht="15.75">
      <c r="A96" s="1935" t="s">
        <v>791</v>
      </c>
      <c r="B96" s="1935"/>
      <c r="C96" s="1935"/>
      <c r="D96" s="1935"/>
    </row>
    <row r="97" spans="1:6">
      <c r="A97" s="1251"/>
      <c r="B97" s="1252"/>
      <c r="C97" s="1252"/>
      <c r="D97" s="1214"/>
      <c r="E97" s="369"/>
      <c r="F97" s="369"/>
    </row>
    <row r="98" spans="1:6">
      <c r="A98" s="1253"/>
      <c r="B98" s="1254">
        <v>2020</v>
      </c>
      <c r="C98" s="1254">
        <v>2021</v>
      </c>
      <c r="D98" s="1254">
        <v>2022</v>
      </c>
      <c r="E98" s="1254">
        <v>2023</v>
      </c>
      <c r="F98" s="1676">
        <v>2024</v>
      </c>
    </row>
    <row r="99" spans="1:6">
      <c r="A99" s="569"/>
      <c r="B99" s="567"/>
      <c r="C99" s="567"/>
      <c r="D99" s="567"/>
    </row>
    <row r="100" spans="1:6">
      <c r="A100" s="569" t="s">
        <v>173</v>
      </c>
      <c r="B100" s="567"/>
      <c r="C100" s="567"/>
      <c r="D100" s="567"/>
    </row>
    <row r="101" spans="1:6">
      <c r="A101" s="579" t="s">
        <v>168</v>
      </c>
      <c r="B101" s="576">
        <v>7.4</v>
      </c>
      <c r="C101" s="576">
        <v>13</v>
      </c>
      <c r="D101" s="576">
        <v>9</v>
      </c>
      <c r="E101" s="1261">
        <v>65.599999999999994</v>
      </c>
      <c r="F101" s="373">
        <v>64.400000000000006</v>
      </c>
    </row>
    <row r="102" spans="1:6">
      <c r="A102" s="578" t="s">
        <v>623</v>
      </c>
      <c r="B102" s="577">
        <v>7.4</v>
      </c>
      <c r="C102" s="577">
        <v>13</v>
      </c>
      <c r="D102" s="577">
        <v>9</v>
      </c>
      <c r="E102" s="1262">
        <v>65.599999999999994</v>
      </c>
      <c r="F102" s="32">
        <v>64.400000000000006</v>
      </c>
    </row>
    <row r="103" spans="1:6">
      <c r="A103" s="578"/>
      <c r="B103" s="567"/>
      <c r="C103" s="567"/>
      <c r="D103" s="567"/>
      <c r="E103" s="1262"/>
    </row>
    <row r="104" spans="1:6">
      <c r="A104" s="569" t="s">
        <v>112</v>
      </c>
      <c r="B104" s="567"/>
      <c r="C104" s="567"/>
      <c r="D104" s="567"/>
      <c r="E104" s="1262"/>
    </row>
    <row r="105" spans="1:6">
      <c r="A105" s="579" t="s">
        <v>168</v>
      </c>
      <c r="B105" s="576">
        <v>100</v>
      </c>
      <c r="C105" s="576">
        <v>100</v>
      </c>
      <c r="D105" s="576">
        <v>100</v>
      </c>
      <c r="E105" s="1261">
        <v>100</v>
      </c>
      <c r="F105" s="1261">
        <v>100</v>
      </c>
    </row>
    <row r="106" spans="1:6">
      <c r="A106" s="578" t="s">
        <v>623</v>
      </c>
      <c r="B106" s="577">
        <v>100</v>
      </c>
      <c r="C106" s="577">
        <v>100</v>
      </c>
      <c r="D106" s="577">
        <v>100</v>
      </c>
      <c r="E106" s="1262">
        <v>100</v>
      </c>
      <c r="F106" s="1262">
        <v>100</v>
      </c>
    </row>
    <row r="107" spans="1:6">
      <c r="A107" s="1213"/>
      <c r="B107" s="1255"/>
      <c r="C107" s="1255"/>
      <c r="D107" s="1214"/>
      <c r="E107" s="369"/>
      <c r="F107" s="369"/>
    </row>
    <row r="108" spans="1:6">
      <c r="A108" s="574"/>
      <c r="B108" s="567"/>
      <c r="C108" s="567"/>
      <c r="D108" s="567"/>
    </row>
    <row r="109" spans="1:6">
      <c r="A109" s="574"/>
      <c r="B109" s="567"/>
      <c r="C109" s="567"/>
      <c r="D109" s="567"/>
    </row>
    <row r="110" spans="1:6" ht="15.75">
      <c r="A110" s="1936" t="s">
        <v>792</v>
      </c>
      <c r="B110" s="1936"/>
      <c r="C110" s="1936"/>
      <c r="D110" s="1936"/>
      <c r="E110" s="369"/>
      <c r="F110" s="369"/>
    </row>
    <row r="111" spans="1:6">
      <c r="A111" s="1242"/>
      <c r="B111" s="1243">
        <v>2020</v>
      </c>
      <c r="C111" s="1243">
        <v>2021</v>
      </c>
      <c r="D111" s="1243">
        <v>2022</v>
      </c>
      <c r="E111" s="1243">
        <v>2023</v>
      </c>
      <c r="F111" s="1239">
        <v>2024</v>
      </c>
    </row>
    <row r="112" spans="1:6">
      <c r="A112" s="568"/>
      <c r="B112" s="567"/>
      <c r="C112" s="567"/>
      <c r="D112" s="567"/>
    </row>
    <row r="113" spans="1:6">
      <c r="A113" s="569" t="s">
        <v>173</v>
      </c>
      <c r="B113" s="567"/>
      <c r="C113" s="567"/>
      <c r="D113" s="567"/>
    </row>
    <row r="114" spans="1:6">
      <c r="A114" s="579" t="s">
        <v>168</v>
      </c>
      <c r="B114" s="576">
        <v>954.5</v>
      </c>
      <c r="C114" s="576">
        <v>1183.5</v>
      </c>
      <c r="D114" s="575">
        <v>1420.9</v>
      </c>
      <c r="E114" s="1261">
        <v>1633.6</v>
      </c>
      <c r="F114" s="1763">
        <v>2022.9</v>
      </c>
    </row>
    <row r="115" spans="1:6">
      <c r="A115" s="578" t="s">
        <v>623</v>
      </c>
      <c r="B115" s="577">
        <v>954.5</v>
      </c>
      <c r="C115" s="577">
        <v>1183.5</v>
      </c>
      <c r="D115" s="567">
        <v>1420.9</v>
      </c>
      <c r="E115" s="1262">
        <v>1633.6</v>
      </c>
      <c r="F115" s="1762">
        <v>2022.9</v>
      </c>
    </row>
    <row r="116" spans="1:6">
      <c r="A116" s="569" t="s">
        <v>112</v>
      </c>
      <c r="B116" s="567"/>
      <c r="C116" s="567"/>
      <c r="D116" s="567"/>
      <c r="E116" s="1262"/>
    </row>
    <row r="117" spans="1:6">
      <c r="A117" s="579" t="s">
        <v>168</v>
      </c>
      <c r="B117" s="576">
        <v>100</v>
      </c>
      <c r="C117" s="576">
        <v>100</v>
      </c>
      <c r="D117" s="576">
        <v>100</v>
      </c>
      <c r="E117" s="1261">
        <v>100</v>
      </c>
      <c r="F117" s="1261">
        <v>100</v>
      </c>
    </row>
    <row r="118" spans="1:6">
      <c r="A118" s="578" t="s">
        <v>623</v>
      </c>
      <c r="B118" s="577">
        <v>100</v>
      </c>
      <c r="C118" s="577">
        <v>100</v>
      </c>
      <c r="D118" s="577">
        <v>100</v>
      </c>
      <c r="E118" s="1262">
        <v>100</v>
      </c>
      <c r="F118" s="1262">
        <v>100</v>
      </c>
    </row>
    <row r="119" spans="1:6">
      <c r="A119" s="1214"/>
      <c r="B119" s="1256"/>
      <c r="C119" s="1256"/>
      <c r="D119" s="1214"/>
      <c r="E119" s="1102"/>
      <c r="F119" s="369"/>
    </row>
    <row r="120" spans="1:6">
      <c r="A120" s="567"/>
      <c r="B120" s="567"/>
      <c r="C120" s="567"/>
      <c r="D120" s="567"/>
    </row>
    <row r="121" spans="1:6">
      <c r="A121" s="567"/>
      <c r="B121" s="567"/>
      <c r="C121" s="567"/>
      <c r="D121" s="567"/>
    </row>
    <row r="122" spans="1:6" ht="15.75">
      <c r="A122" s="1928" t="s">
        <v>793</v>
      </c>
      <c r="B122" s="1928"/>
      <c r="C122" s="1928"/>
      <c r="D122" s="1928"/>
    </row>
    <row r="123" spans="1:6" ht="15.75">
      <c r="A123" s="1935" t="s">
        <v>176</v>
      </c>
      <c r="B123" s="1935"/>
      <c r="C123" s="1935"/>
      <c r="D123" s="1935"/>
    </row>
    <row r="124" spans="1:6">
      <c r="A124" s="1933" t="s">
        <v>620</v>
      </c>
      <c r="B124" s="1933"/>
      <c r="C124" s="1933"/>
      <c r="D124" s="1257"/>
      <c r="E124" s="369"/>
      <c r="F124" s="369"/>
    </row>
    <row r="125" spans="1:6">
      <c r="A125" s="1242"/>
      <c r="B125" s="1243">
        <v>2020</v>
      </c>
      <c r="C125" s="1243">
        <v>2021</v>
      </c>
      <c r="D125" s="1243">
        <v>2022</v>
      </c>
      <c r="E125" s="1243">
        <v>2023</v>
      </c>
      <c r="F125" s="1239">
        <v>2024</v>
      </c>
    </row>
    <row r="126" spans="1:6">
      <c r="A126" s="574"/>
      <c r="B126" s="580"/>
      <c r="C126" s="580"/>
      <c r="D126" s="580"/>
    </row>
    <row r="127" spans="1:6">
      <c r="A127" s="581" t="s">
        <v>42</v>
      </c>
      <c r="B127" s="576">
        <v>37473.1</v>
      </c>
      <c r="C127" s="576">
        <f>C129+C130+C131+C132+C133+C134+C135</f>
        <v>48279.799999999996</v>
      </c>
      <c r="D127" s="601">
        <f>D129+D130+D131+D132+D133+D134+D135</f>
        <v>61984.69999999999</v>
      </c>
      <c r="E127" s="1265">
        <f>E129+E130+E131+E132+E133+E134+E135</f>
        <v>76071</v>
      </c>
      <c r="F127" s="1767">
        <v>90039.7</v>
      </c>
    </row>
    <row r="128" spans="1:6">
      <c r="A128" s="581" t="s">
        <v>1395</v>
      </c>
      <c r="B128" s="602"/>
      <c r="C128" s="602"/>
      <c r="D128" s="603"/>
      <c r="E128" s="1265"/>
      <c r="F128" s="33"/>
    </row>
    <row r="129" spans="1:6">
      <c r="A129" s="600" t="s">
        <v>1393</v>
      </c>
      <c r="B129" s="602">
        <v>1078.5999999999999</v>
      </c>
      <c r="C129" s="602">
        <v>1366.5</v>
      </c>
      <c r="D129" s="602">
        <v>1666.6</v>
      </c>
      <c r="E129" s="1266">
        <v>2028.5</v>
      </c>
      <c r="F129" s="1766">
        <v>2338.5</v>
      </c>
    </row>
    <row r="130" spans="1:6">
      <c r="A130" s="578" t="s">
        <v>177</v>
      </c>
      <c r="B130" s="602">
        <v>1276.5999999999999</v>
      </c>
      <c r="C130" s="602">
        <v>1644.1</v>
      </c>
      <c r="D130" s="602">
        <v>2031.1</v>
      </c>
      <c r="E130" s="1266">
        <v>2323.9</v>
      </c>
      <c r="F130" s="1766">
        <v>2571.3000000000002</v>
      </c>
    </row>
    <row r="131" spans="1:6">
      <c r="A131" s="578" t="s">
        <v>178</v>
      </c>
      <c r="B131" s="602">
        <v>867.2</v>
      </c>
      <c r="C131" s="602">
        <v>1158.3</v>
      </c>
      <c r="D131" s="602">
        <v>1345.1</v>
      </c>
      <c r="E131" s="1266">
        <v>1512.2</v>
      </c>
      <c r="F131" s="1768">
        <v>1660.6</v>
      </c>
    </row>
    <row r="132" spans="1:6">
      <c r="A132" s="578" t="s">
        <v>179</v>
      </c>
      <c r="B132" s="602">
        <v>23864.7</v>
      </c>
      <c r="C132" s="602">
        <v>29706.3</v>
      </c>
      <c r="D132" s="602">
        <v>39339.1</v>
      </c>
      <c r="E132" s="1266">
        <v>49573.3</v>
      </c>
      <c r="F132" s="1766">
        <v>58936.7</v>
      </c>
    </row>
    <row r="133" spans="1:6">
      <c r="A133" s="578" t="s">
        <v>180</v>
      </c>
      <c r="B133" s="604">
        <v>4026.9</v>
      </c>
      <c r="C133" s="604">
        <v>5528.1</v>
      </c>
      <c r="D133" s="604">
        <v>6623.7</v>
      </c>
      <c r="E133" s="1266">
        <v>7745.9</v>
      </c>
      <c r="F133" s="1766">
        <v>9810.5</v>
      </c>
    </row>
    <row r="134" spans="1:6">
      <c r="A134" s="578" t="s">
        <v>181</v>
      </c>
      <c r="B134" s="602">
        <v>5597.1</v>
      </c>
      <c r="C134" s="602">
        <v>7843.8</v>
      </c>
      <c r="D134" s="604">
        <v>9764.9</v>
      </c>
      <c r="E134" s="1266">
        <v>11490.3</v>
      </c>
      <c r="F134" s="1766">
        <v>13191.9</v>
      </c>
    </row>
    <row r="135" spans="1:6">
      <c r="A135" s="578" t="s">
        <v>182</v>
      </c>
      <c r="B135" s="604">
        <v>762</v>
      </c>
      <c r="C135" s="604">
        <v>1032.7</v>
      </c>
      <c r="D135" s="604">
        <v>1214.2</v>
      </c>
      <c r="E135" s="1266">
        <v>1396.9</v>
      </c>
      <c r="F135" s="1766">
        <v>1530.2</v>
      </c>
    </row>
    <row r="136" spans="1:6">
      <c r="A136" s="1245"/>
      <c r="B136" s="1258"/>
      <c r="C136" s="1258"/>
      <c r="D136" s="1259"/>
      <c r="E136" s="369"/>
      <c r="F136" s="369"/>
    </row>
    <row r="137" spans="1:6">
      <c r="A137" s="567"/>
      <c r="B137" s="580"/>
      <c r="C137" s="580"/>
      <c r="D137" s="580"/>
    </row>
    <row r="138" spans="1:6" ht="15.75">
      <c r="A138" s="1928" t="s">
        <v>794</v>
      </c>
      <c r="B138" s="1928"/>
      <c r="C138" s="1928"/>
      <c r="D138" s="1928"/>
    </row>
    <row r="139" spans="1:6" ht="15.75">
      <c r="A139" s="1935" t="s">
        <v>795</v>
      </c>
      <c r="B139" s="1935"/>
      <c r="C139" s="1935"/>
      <c r="D139" s="1935"/>
    </row>
    <row r="140" spans="1:6">
      <c r="A140" s="1926" t="s">
        <v>51</v>
      </c>
      <c r="B140" s="1926"/>
      <c r="C140" s="1926"/>
      <c r="D140" s="1259"/>
      <c r="E140" s="369"/>
      <c r="F140" s="369"/>
    </row>
    <row r="141" spans="1:6">
      <c r="A141" s="1242"/>
      <c r="B141" s="1243">
        <v>2020</v>
      </c>
      <c r="C141" s="1243">
        <v>2021</v>
      </c>
      <c r="D141" s="1243">
        <v>2022</v>
      </c>
      <c r="E141" s="1243">
        <v>2023</v>
      </c>
      <c r="F141" s="1557">
        <v>2024</v>
      </c>
    </row>
    <row r="142" spans="1:6">
      <c r="A142" s="574"/>
      <c r="B142" s="580"/>
      <c r="C142" s="580"/>
      <c r="D142" s="580"/>
    </row>
    <row r="143" spans="1:6">
      <c r="A143" s="581" t="s">
        <v>42</v>
      </c>
      <c r="B143" s="601">
        <v>80</v>
      </c>
      <c r="C143" s="601">
        <v>111.6</v>
      </c>
      <c r="D143" s="603">
        <v>114.4</v>
      </c>
      <c r="E143" s="1265">
        <v>116</v>
      </c>
      <c r="F143" s="1769">
        <v>112.8</v>
      </c>
    </row>
    <row r="144" spans="1:6">
      <c r="A144" s="581" t="s">
        <v>1395</v>
      </c>
      <c r="B144" s="602"/>
      <c r="C144" s="602"/>
      <c r="D144" s="603"/>
      <c r="E144" s="1265"/>
      <c r="F144" s="33"/>
    </row>
    <row r="145" spans="1:6">
      <c r="A145" s="582" t="s">
        <v>1392</v>
      </c>
      <c r="B145" s="602">
        <v>84.4</v>
      </c>
      <c r="C145" s="602">
        <v>108.3</v>
      </c>
      <c r="D145" s="602">
        <v>107.3</v>
      </c>
      <c r="E145" s="1266">
        <v>117</v>
      </c>
      <c r="F145" s="33">
        <v>109.9</v>
      </c>
    </row>
    <row r="146" spans="1:6">
      <c r="A146" s="578" t="s">
        <v>177</v>
      </c>
      <c r="B146" s="604">
        <v>82.5</v>
      </c>
      <c r="C146" s="604">
        <v>111.3</v>
      </c>
      <c r="D146" s="602">
        <v>110.3</v>
      </c>
      <c r="E146" s="1266">
        <v>108.9</v>
      </c>
      <c r="F146" s="33">
        <v>105.5</v>
      </c>
    </row>
    <row r="147" spans="1:6">
      <c r="A147" s="578" t="s">
        <v>178</v>
      </c>
      <c r="B147" s="602">
        <v>88.3</v>
      </c>
      <c r="C147" s="602">
        <v>114.3</v>
      </c>
      <c r="D147" s="602">
        <v>102.8</v>
      </c>
      <c r="E147" s="1266">
        <v>107</v>
      </c>
      <c r="F147" s="33">
        <v>104.7</v>
      </c>
    </row>
    <row r="148" spans="1:6">
      <c r="A148" s="578" t="s">
        <v>183</v>
      </c>
      <c r="B148" s="602">
        <v>80.7</v>
      </c>
      <c r="C148" s="602">
        <v>108.3</v>
      </c>
      <c r="D148" s="602">
        <v>118.4</v>
      </c>
      <c r="E148" s="1266">
        <v>118.8</v>
      </c>
      <c r="F148" s="33">
        <v>113.3</v>
      </c>
    </row>
    <row r="149" spans="1:6">
      <c r="A149" s="578" t="s">
        <v>180</v>
      </c>
      <c r="B149" s="602">
        <v>73.8</v>
      </c>
      <c r="C149" s="602">
        <v>119.1</v>
      </c>
      <c r="D149" s="602">
        <v>106.9</v>
      </c>
      <c r="E149" s="1266">
        <v>110.2</v>
      </c>
      <c r="F149" s="33">
        <v>120.7</v>
      </c>
    </row>
    <row r="150" spans="1:6">
      <c r="A150" s="578" t="s">
        <v>184</v>
      </c>
      <c r="B150" s="602">
        <v>80.3</v>
      </c>
      <c r="C150" s="602">
        <v>119.8</v>
      </c>
      <c r="D150" s="602">
        <v>109.6</v>
      </c>
      <c r="E150" s="1266">
        <v>112.3</v>
      </c>
      <c r="F150" s="33">
        <v>109.4</v>
      </c>
    </row>
    <row r="151" spans="1:6">
      <c r="A151" s="578" t="s">
        <v>182</v>
      </c>
      <c r="B151" s="602">
        <v>72.7</v>
      </c>
      <c r="C151" s="602">
        <v>117.4</v>
      </c>
      <c r="D151" s="602">
        <v>105.2</v>
      </c>
      <c r="E151" s="1266">
        <v>108.2</v>
      </c>
      <c r="F151" s="33">
        <v>104.4</v>
      </c>
    </row>
    <row r="152" spans="1:6">
      <c r="A152" s="1214"/>
      <c r="B152" s="1258"/>
      <c r="C152" s="1258"/>
      <c r="D152" s="1259"/>
      <c r="E152" s="1202"/>
      <c r="F152" s="369"/>
    </row>
    <row r="153" spans="1:6">
      <c r="A153" s="567"/>
      <c r="B153" s="580"/>
      <c r="C153" s="580"/>
      <c r="D153" s="580"/>
    </row>
    <row r="154" spans="1:6">
      <c r="A154" s="567"/>
      <c r="B154" s="567"/>
      <c r="C154" s="567"/>
      <c r="D154" s="567"/>
    </row>
    <row r="155" spans="1:6" ht="15.75">
      <c r="A155" s="1930" t="s">
        <v>863</v>
      </c>
      <c r="B155" s="1930"/>
      <c r="C155" s="1930"/>
      <c r="D155" s="1930"/>
    </row>
    <row r="156" spans="1:6">
      <c r="A156" s="1926" t="s">
        <v>620</v>
      </c>
      <c r="B156" s="1926"/>
      <c r="C156" s="1926"/>
      <c r="D156" s="1214"/>
      <c r="E156" s="369"/>
      <c r="F156" s="369"/>
    </row>
    <row r="157" spans="1:6">
      <c r="A157" s="1260"/>
      <c r="B157" s="1243">
        <v>2020</v>
      </c>
      <c r="C157" s="1243">
        <v>2021</v>
      </c>
      <c r="D157" s="1243">
        <v>2022</v>
      </c>
      <c r="E157" s="1243">
        <v>2023</v>
      </c>
      <c r="F157" s="1239">
        <v>2024</v>
      </c>
    </row>
    <row r="158" spans="1:6">
      <c r="A158" s="574"/>
      <c r="B158" s="567"/>
      <c r="C158" s="567"/>
      <c r="D158" s="567"/>
    </row>
    <row r="159" spans="1:6">
      <c r="A159" s="581" t="s">
        <v>42</v>
      </c>
      <c r="B159" s="576">
        <v>961.9</v>
      </c>
      <c r="C159" s="576">
        <f>C161+C162+C163+C164+C165+C166+C167</f>
        <v>1196.5</v>
      </c>
      <c r="D159" s="576">
        <f>D161+D162+D163+D164+D165+D166+D167</f>
        <v>1435.6999999999998</v>
      </c>
      <c r="E159" s="1264">
        <f>E161+E162+E163+E164+E165+E166+E167</f>
        <v>1699.1999999999998</v>
      </c>
      <c r="F159" s="768">
        <v>2087.1</v>
      </c>
    </row>
    <row r="160" spans="1:6">
      <c r="A160" s="581" t="s">
        <v>1395</v>
      </c>
      <c r="B160" s="567"/>
      <c r="C160" s="567"/>
      <c r="D160" s="576"/>
      <c r="E160" s="1264"/>
    </row>
    <row r="161" spans="1:6">
      <c r="A161" s="582" t="s">
        <v>1393</v>
      </c>
      <c r="B161" s="577">
        <v>68.5</v>
      </c>
      <c r="C161" s="577">
        <v>82.8</v>
      </c>
      <c r="D161" s="567">
        <v>95.1</v>
      </c>
      <c r="E161" s="1002">
        <v>104.6</v>
      </c>
      <c r="F161" s="6">
        <v>101.2</v>
      </c>
    </row>
    <row r="162" spans="1:6">
      <c r="A162" s="578" t="s">
        <v>177</v>
      </c>
      <c r="B162" s="567">
        <v>45.9</v>
      </c>
      <c r="C162" s="577">
        <v>57</v>
      </c>
      <c r="D162" s="567">
        <v>63.4</v>
      </c>
      <c r="E162" s="1002">
        <v>69.7</v>
      </c>
      <c r="F162" s="6">
        <v>85.3</v>
      </c>
    </row>
    <row r="163" spans="1:6">
      <c r="A163" s="578" t="s">
        <v>178</v>
      </c>
      <c r="B163" s="567">
        <v>20.5</v>
      </c>
      <c r="C163" s="567">
        <v>25.4</v>
      </c>
      <c r="D163" s="567">
        <v>28.4</v>
      </c>
      <c r="E163" s="1002">
        <v>30.8</v>
      </c>
      <c r="F163" s="6">
        <v>32.799999999999997</v>
      </c>
    </row>
    <row r="164" spans="1:6">
      <c r="A164" s="578" t="s">
        <v>179</v>
      </c>
      <c r="B164" s="567">
        <v>383.4</v>
      </c>
      <c r="C164" s="567">
        <v>452.6</v>
      </c>
      <c r="D164" s="567">
        <v>591.9</v>
      </c>
      <c r="E164" s="1002">
        <v>749.8</v>
      </c>
      <c r="F164" s="6">
        <v>796.8</v>
      </c>
    </row>
    <row r="165" spans="1:6">
      <c r="A165" s="578" t="s">
        <v>180</v>
      </c>
      <c r="B165" s="567">
        <v>169.2</v>
      </c>
      <c r="C165" s="567">
        <v>215.5</v>
      </c>
      <c r="D165" s="567">
        <v>244.4</v>
      </c>
      <c r="E165" s="1002">
        <v>273.7</v>
      </c>
      <c r="F165" s="6">
        <v>438.8</v>
      </c>
    </row>
    <row r="166" spans="1:6">
      <c r="A166" s="578" t="s">
        <v>181</v>
      </c>
      <c r="B166" s="567">
        <v>269.89999999999998</v>
      </c>
      <c r="C166" s="567">
        <v>359.7</v>
      </c>
      <c r="D166" s="567">
        <v>408.4</v>
      </c>
      <c r="E166" s="1262">
        <v>466.1</v>
      </c>
      <c r="F166" s="32">
        <v>617.1</v>
      </c>
    </row>
    <row r="167" spans="1:6">
      <c r="A167" s="578" t="s">
        <v>182</v>
      </c>
      <c r="B167" s="567">
        <v>4.5</v>
      </c>
      <c r="C167" s="567">
        <v>3.5</v>
      </c>
      <c r="D167" s="567">
        <v>4.0999999999999996</v>
      </c>
      <c r="E167" s="1262">
        <v>4.5</v>
      </c>
      <c r="F167" s="32">
        <v>15.1</v>
      </c>
    </row>
    <row r="168" spans="1:6">
      <c r="A168" s="1213"/>
      <c r="B168" s="1258"/>
      <c r="C168" s="1258"/>
      <c r="D168" s="1245"/>
      <c r="E168" s="369"/>
      <c r="F168" s="369"/>
    </row>
    <row r="169" spans="1:6">
      <c r="A169" s="574"/>
      <c r="B169" s="570"/>
      <c r="C169" s="570"/>
      <c r="D169" s="570"/>
    </row>
    <row r="170" spans="1:6">
      <c r="A170" s="574"/>
      <c r="B170" s="570"/>
      <c r="C170" s="570"/>
      <c r="D170" s="570"/>
    </row>
    <row r="171" spans="1:6">
      <c r="A171" s="574"/>
      <c r="B171" s="570"/>
      <c r="C171" s="570"/>
      <c r="D171" s="570"/>
    </row>
    <row r="172" spans="1:6">
      <c r="A172" s="567"/>
      <c r="B172" s="570"/>
      <c r="C172" s="570"/>
      <c r="D172" s="570"/>
    </row>
    <row r="173" spans="1:6" ht="29.25" customHeight="1">
      <c r="A173" s="1930" t="s">
        <v>1396</v>
      </c>
      <c r="B173" s="1930"/>
      <c r="C173" s="1930"/>
      <c r="D173" s="1930"/>
    </row>
    <row r="174" spans="1:6">
      <c r="A174" s="1926" t="s">
        <v>51</v>
      </c>
      <c r="B174" s="1926"/>
      <c r="C174" s="1926"/>
      <c r="D174" s="1245"/>
      <c r="E174" s="369"/>
      <c r="F174" s="369"/>
    </row>
    <row r="175" spans="1:6">
      <c r="A175" s="1242"/>
      <c r="B175" s="1243">
        <v>2020</v>
      </c>
      <c r="C175" s="1243">
        <v>2021</v>
      </c>
      <c r="D175" s="1243">
        <v>2022</v>
      </c>
      <c r="E175" s="1243">
        <v>2023</v>
      </c>
      <c r="F175" s="1654">
        <v>2024</v>
      </c>
    </row>
    <row r="176" spans="1:6">
      <c r="A176" s="568"/>
      <c r="B176" s="570"/>
      <c r="C176" s="570"/>
      <c r="D176" s="570"/>
    </row>
    <row r="177" spans="1:6">
      <c r="A177" s="581" t="s">
        <v>185</v>
      </c>
      <c r="B177" s="575">
        <v>74.900000000000006</v>
      </c>
      <c r="C177" s="575">
        <v>107.7</v>
      </c>
      <c r="D177" s="576">
        <v>109</v>
      </c>
      <c r="E177" s="1264">
        <v>110.2</v>
      </c>
      <c r="F177" s="768">
        <v>117.5</v>
      </c>
    </row>
    <row r="178" spans="1:6">
      <c r="A178" s="581" t="s">
        <v>1397</v>
      </c>
      <c r="B178" s="567"/>
      <c r="C178" s="567"/>
      <c r="D178" s="575"/>
      <c r="E178" s="1264"/>
    </row>
    <row r="179" spans="1:6">
      <c r="A179" s="582" t="s">
        <v>1394</v>
      </c>
      <c r="B179" s="577">
        <v>72.400000000000006</v>
      </c>
      <c r="C179" s="577">
        <v>104.5</v>
      </c>
      <c r="D179" s="567">
        <v>104.3</v>
      </c>
      <c r="E179" s="1002">
        <v>102.1</v>
      </c>
      <c r="F179" s="6">
        <v>101</v>
      </c>
    </row>
    <row r="180" spans="1:6">
      <c r="A180" s="578" t="s">
        <v>177</v>
      </c>
      <c r="B180" s="567">
        <v>70.2</v>
      </c>
      <c r="C180" s="567">
        <v>108.1</v>
      </c>
      <c r="D180" s="577">
        <v>101.4</v>
      </c>
      <c r="E180" s="1002">
        <v>102.6</v>
      </c>
      <c r="F180" s="6">
        <v>99.6</v>
      </c>
    </row>
    <row r="181" spans="1:6">
      <c r="A181" s="578" t="s">
        <v>178</v>
      </c>
      <c r="B181" s="577">
        <v>68.5</v>
      </c>
      <c r="C181" s="577">
        <v>107.1</v>
      </c>
      <c r="D181" s="577">
        <v>101.5</v>
      </c>
      <c r="E181" s="1002">
        <v>101</v>
      </c>
      <c r="F181" s="6">
        <v>122</v>
      </c>
    </row>
    <row r="182" spans="1:6">
      <c r="A182" s="578" t="s">
        <v>179</v>
      </c>
      <c r="B182" s="567">
        <v>84.1</v>
      </c>
      <c r="C182" s="567">
        <v>102.2</v>
      </c>
      <c r="D182" s="577">
        <v>118.8</v>
      </c>
      <c r="E182" s="1002">
        <v>118.3</v>
      </c>
      <c r="F182" s="6">
        <v>118.5</v>
      </c>
    </row>
    <row r="183" spans="1:6">
      <c r="A183" s="578" t="s">
        <v>180</v>
      </c>
      <c r="B183" s="567">
        <v>65.2</v>
      </c>
      <c r="C183" s="567">
        <v>110.2</v>
      </c>
      <c r="D183" s="577">
        <v>103</v>
      </c>
      <c r="E183" s="1262">
        <v>104</v>
      </c>
      <c r="F183" s="32">
        <v>108</v>
      </c>
    </row>
    <row r="184" spans="1:6">
      <c r="A184" s="578" t="s">
        <v>184</v>
      </c>
      <c r="B184" s="567">
        <v>73.3</v>
      </c>
      <c r="C184" s="567">
        <v>115.4</v>
      </c>
      <c r="D184" s="567">
        <v>103.1</v>
      </c>
      <c r="E184" s="1262">
        <v>106</v>
      </c>
      <c r="F184" s="32">
        <v>127.5</v>
      </c>
    </row>
    <row r="185" spans="1:6">
      <c r="A185" s="578" t="s">
        <v>182</v>
      </c>
      <c r="B185" s="567">
        <v>46.2</v>
      </c>
      <c r="C185" s="567">
        <v>69.7</v>
      </c>
      <c r="D185" s="567">
        <v>105.2</v>
      </c>
      <c r="E185" s="1262">
        <v>103</v>
      </c>
      <c r="F185" s="32">
        <v>107.9</v>
      </c>
    </row>
    <row r="186" spans="1:6">
      <c r="A186" s="1213"/>
      <c r="B186" s="1258"/>
      <c r="C186" s="1258"/>
      <c r="D186" s="1245"/>
      <c r="E186" s="369"/>
      <c r="F186" s="369"/>
    </row>
    <row r="187" spans="1:6">
      <c r="A187" s="583"/>
      <c r="B187" s="570"/>
      <c r="C187" s="570"/>
      <c r="D187" s="570"/>
    </row>
    <row r="188" spans="1:6">
      <c r="A188" s="567"/>
      <c r="B188" s="570"/>
      <c r="C188" s="570"/>
      <c r="D188" s="570"/>
    </row>
    <row r="189" spans="1:6">
      <c r="A189" s="567"/>
      <c r="B189" s="570"/>
      <c r="C189" s="570"/>
      <c r="D189" s="570"/>
    </row>
    <row r="190" spans="1:6">
      <c r="A190" s="6"/>
      <c r="B190" s="32"/>
      <c r="C190" s="32"/>
      <c r="D190" s="32"/>
    </row>
  </sheetData>
  <mergeCells count="28">
    <mergeCell ref="A173:D173"/>
    <mergeCell ref="A174:C174"/>
    <mergeCell ref="A26:D26"/>
    <mergeCell ref="A35:D35"/>
    <mergeCell ref="A140:C140"/>
    <mergeCell ref="A156:C156"/>
    <mergeCell ref="A124:C124"/>
    <mergeCell ref="A84:D84"/>
    <mergeCell ref="A96:D96"/>
    <mergeCell ref="A110:D110"/>
    <mergeCell ref="A123:D123"/>
    <mergeCell ref="A138:D138"/>
    <mergeCell ref="A139:D139"/>
    <mergeCell ref="A155:D155"/>
    <mergeCell ref="A122:D122"/>
    <mergeCell ref="A44:C44"/>
    <mergeCell ref="A64:C64"/>
    <mergeCell ref="A83:E83"/>
    <mergeCell ref="A16:C16"/>
    <mergeCell ref="A27:C27"/>
    <mergeCell ref="A36:C36"/>
    <mergeCell ref="A43:E43"/>
    <mergeCell ref="A63:E63"/>
    <mergeCell ref="A3:C3"/>
    <mergeCell ref="A1:E1"/>
    <mergeCell ref="A2:E2"/>
    <mergeCell ref="A14:E14"/>
    <mergeCell ref="A15:E15"/>
  </mergeCells>
  <pageMargins left="0.70866141732283472" right="0.70866141732283472" top="0.74803149606299213" bottom="0.74803149606299213" header="0.31496062992125984" footer="0.31496062992125984"/>
  <pageSetup paperSize="9" scale="85" firstPageNumber="19" orientation="portrait" useFirstPageNumber="1" r:id="rId1"/>
  <headerFooter alignWithMargins="0">
    <oddFooter>&amp;C&amp;P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0B050"/>
  </sheetPr>
  <dimension ref="A1:F99"/>
  <sheetViews>
    <sheetView topLeftCell="A73" zoomScaleNormal="100" workbookViewId="0">
      <selection activeCell="I87" sqref="I87"/>
    </sheetView>
  </sheetViews>
  <sheetFormatPr defaultRowHeight="12.75"/>
  <cols>
    <col min="1" max="1" width="39" customWidth="1"/>
    <col min="2" max="5" width="11.83203125" customWidth="1"/>
    <col min="6" max="6" width="11.5" customWidth="1"/>
  </cols>
  <sheetData>
    <row r="1" spans="1:6" ht="15.75">
      <c r="A1" s="1927" t="s">
        <v>796</v>
      </c>
      <c r="B1" s="1927"/>
      <c r="C1" s="1927"/>
      <c r="D1" s="1927"/>
    </row>
    <row r="2" spans="1:6" ht="15.75">
      <c r="A2" s="1927" t="s">
        <v>186</v>
      </c>
      <c r="B2" s="1927"/>
      <c r="C2" s="1927"/>
      <c r="D2" s="1927"/>
    </row>
    <row r="3" spans="1:6">
      <c r="A3" s="1268"/>
      <c r="B3" s="1214"/>
      <c r="C3" s="1214"/>
      <c r="D3" s="1214"/>
      <c r="E3" s="369"/>
      <c r="F3" s="369"/>
    </row>
    <row r="4" spans="1:6">
      <c r="A4" s="1242"/>
      <c r="B4" s="1243">
        <v>2020</v>
      </c>
      <c r="C4" s="1243">
        <v>2021</v>
      </c>
      <c r="D4" s="1243">
        <v>2022</v>
      </c>
      <c r="E4" s="1244">
        <v>2023</v>
      </c>
      <c r="F4" s="1239">
        <v>2024</v>
      </c>
    </row>
    <row r="5" spans="1:6">
      <c r="A5" s="568"/>
      <c r="B5" s="567"/>
      <c r="C5" s="567"/>
      <c r="D5" s="567"/>
    </row>
    <row r="6" spans="1:6">
      <c r="A6" s="612" t="s">
        <v>173</v>
      </c>
      <c r="B6" s="567"/>
      <c r="C6" s="567"/>
      <c r="D6" s="567"/>
    </row>
    <row r="7" spans="1:6">
      <c r="A7" s="594" t="s">
        <v>187</v>
      </c>
      <c r="B7" s="575">
        <v>32093.4</v>
      </c>
      <c r="C7" s="576">
        <f>C8+C9</f>
        <v>43095.9</v>
      </c>
      <c r="D7" s="576">
        <f>D8+D9</f>
        <v>52975.5</v>
      </c>
      <c r="E7" s="1261">
        <f>E8+E9</f>
        <v>65192.9</v>
      </c>
      <c r="F7" s="1261">
        <v>78609.200000000012</v>
      </c>
    </row>
    <row r="8" spans="1:6">
      <c r="A8" s="596" t="s">
        <v>1400</v>
      </c>
      <c r="B8" s="577">
        <v>7113.2</v>
      </c>
      <c r="C8" s="577">
        <v>10199.1</v>
      </c>
      <c r="D8" s="577">
        <v>13133.9</v>
      </c>
      <c r="E8" s="1262">
        <v>16479.599999999999</v>
      </c>
      <c r="F8" s="1267">
        <v>23372.9</v>
      </c>
    </row>
    <row r="9" spans="1:6">
      <c r="A9" s="596" t="s">
        <v>1401</v>
      </c>
      <c r="B9" s="567">
        <v>24980.2</v>
      </c>
      <c r="C9" s="567">
        <v>32896.800000000003</v>
      </c>
      <c r="D9" s="567">
        <v>39841.599999999999</v>
      </c>
      <c r="E9" s="1262">
        <v>48713.3</v>
      </c>
      <c r="F9" s="1267">
        <v>55236.3</v>
      </c>
    </row>
    <row r="10" spans="1:6">
      <c r="A10" s="596"/>
      <c r="B10" s="567"/>
      <c r="C10" s="567"/>
      <c r="D10" s="567"/>
      <c r="E10" s="1262"/>
    </row>
    <row r="11" spans="1:6">
      <c r="A11" s="605"/>
      <c r="B11" s="567"/>
      <c r="C11" s="567"/>
      <c r="D11" s="567"/>
      <c r="E11" s="1262"/>
    </row>
    <row r="12" spans="1:6">
      <c r="A12" s="594" t="s">
        <v>187</v>
      </c>
      <c r="B12" s="575">
        <v>82.6</v>
      </c>
      <c r="C12" s="575">
        <v>119.4</v>
      </c>
      <c r="D12" s="575">
        <v>111.9</v>
      </c>
      <c r="E12" s="1261">
        <v>114</v>
      </c>
      <c r="F12" s="373">
        <v>114.9</v>
      </c>
    </row>
    <row r="13" spans="1:6">
      <c r="A13" s="596" t="s">
        <v>1400</v>
      </c>
      <c r="B13" s="577">
        <v>82.6</v>
      </c>
      <c r="C13" s="577">
        <v>127.5</v>
      </c>
      <c r="D13" s="567">
        <v>117.2</v>
      </c>
      <c r="E13" s="1262">
        <v>116.3</v>
      </c>
      <c r="F13" s="374">
        <v>116.3</v>
      </c>
    </row>
    <row r="14" spans="1:6">
      <c r="A14" s="596" t="s">
        <v>1401</v>
      </c>
      <c r="B14" s="567">
        <v>82.6</v>
      </c>
      <c r="C14" s="567">
        <v>117.1</v>
      </c>
      <c r="D14" s="567">
        <v>110.3</v>
      </c>
      <c r="E14" s="1262">
        <v>113.3</v>
      </c>
      <c r="F14" s="1770">
        <v>121</v>
      </c>
    </row>
    <row r="15" spans="1:6">
      <c r="A15" s="1212"/>
      <c r="B15" s="1250"/>
      <c r="C15" s="1250"/>
      <c r="D15" s="1214"/>
      <c r="E15" s="369"/>
      <c r="F15" s="369"/>
    </row>
    <row r="16" spans="1:6">
      <c r="A16" s="574"/>
      <c r="B16" s="567"/>
      <c r="C16" s="567"/>
      <c r="D16" s="567"/>
    </row>
    <row r="17" spans="1:6" ht="15.75">
      <c r="A17" s="1929" t="s">
        <v>797</v>
      </c>
      <c r="B17" s="1929"/>
      <c r="C17" s="1929"/>
      <c r="D17" s="1929"/>
    </row>
    <row r="18" spans="1:6" ht="15.75">
      <c r="A18" s="1927" t="s">
        <v>798</v>
      </c>
      <c r="B18" s="1927"/>
      <c r="C18" s="1927"/>
      <c r="D18" s="1927"/>
    </row>
    <row r="19" spans="1:6">
      <c r="A19" s="1939" t="s">
        <v>625</v>
      </c>
      <c r="B19" s="1939"/>
      <c r="C19" s="1939"/>
      <c r="D19" s="1214"/>
      <c r="E19" s="369"/>
      <c r="F19" s="369"/>
    </row>
    <row r="20" spans="1:6">
      <c r="A20" s="1242"/>
      <c r="B20" s="1243">
        <v>2020</v>
      </c>
      <c r="C20" s="1243">
        <v>2021</v>
      </c>
      <c r="D20" s="1243">
        <v>2022</v>
      </c>
      <c r="E20" s="1244">
        <v>2023</v>
      </c>
      <c r="F20" s="1239">
        <v>2024</v>
      </c>
    </row>
    <row r="21" spans="1:6">
      <c r="A21" s="568"/>
      <c r="B21" s="567"/>
      <c r="C21" s="567"/>
      <c r="D21" s="567"/>
    </row>
    <row r="22" spans="1:6">
      <c r="A22" s="613" t="s">
        <v>185</v>
      </c>
      <c r="B22" s="575">
        <v>32093.4</v>
      </c>
      <c r="C22" s="576">
        <f>C24+C25+C26+C27+C29+C31+C33</f>
        <v>43095.9</v>
      </c>
      <c r="D22" s="576">
        <f>D24+D25+D26+D27+D29+D31+D33</f>
        <v>52975.5</v>
      </c>
      <c r="E22" s="1261">
        <f>E24+E25+E26+E27+E29+E31+E33</f>
        <v>65192.899999999994</v>
      </c>
      <c r="F22" s="1261">
        <v>78609.2</v>
      </c>
    </row>
    <row r="23" spans="1:6">
      <c r="A23" s="613" t="s">
        <v>1395</v>
      </c>
      <c r="B23" s="567"/>
      <c r="C23" s="567"/>
      <c r="D23" s="575"/>
      <c r="E23" s="1261"/>
      <c r="F23" s="374"/>
    </row>
    <row r="24" spans="1:6">
      <c r="A24" s="596" t="s">
        <v>189</v>
      </c>
      <c r="B24" s="577">
        <v>1140</v>
      </c>
      <c r="C24" s="577">
        <v>1442.2</v>
      </c>
      <c r="D24" s="567">
        <v>1751.8</v>
      </c>
      <c r="E24" s="1262">
        <v>2072.6999999999998</v>
      </c>
      <c r="F24" s="1267">
        <v>2498.3000000000002</v>
      </c>
    </row>
    <row r="25" spans="1:6">
      <c r="A25" s="585" t="s">
        <v>177</v>
      </c>
      <c r="B25" s="567">
        <v>1206.9000000000001</v>
      </c>
      <c r="C25" s="567">
        <v>1603.7</v>
      </c>
      <c r="D25" s="577">
        <v>1870.8</v>
      </c>
      <c r="E25" s="1262">
        <v>2280.9</v>
      </c>
      <c r="F25" s="1267">
        <v>2591.3000000000002</v>
      </c>
    </row>
    <row r="26" spans="1:6">
      <c r="A26" s="585" t="s">
        <v>178</v>
      </c>
      <c r="B26" s="577">
        <v>884.9</v>
      </c>
      <c r="C26" s="577">
        <v>1179.8</v>
      </c>
      <c r="D26" s="567">
        <v>1368.6</v>
      </c>
      <c r="E26" s="1262">
        <v>1538.3</v>
      </c>
      <c r="F26" s="1267">
        <v>1825.3</v>
      </c>
    </row>
    <row r="27" spans="1:6">
      <c r="A27" s="585" t="s">
        <v>179</v>
      </c>
      <c r="B27" s="567">
        <v>18277.8</v>
      </c>
      <c r="C27" s="567">
        <v>24160.5</v>
      </c>
      <c r="D27" s="567">
        <v>30070.2</v>
      </c>
      <c r="E27" s="1262">
        <v>38402.199999999997</v>
      </c>
      <c r="F27" s="1267">
        <v>47226.5</v>
      </c>
    </row>
    <row r="28" spans="1:6">
      <c r="A28" s="585" t="s">
        <v>1402</v>
      </c>
      <c r="B28" s="577">
        <v>11779.5</v>
      </c>
      <c r="C28" s="577">
        <v>14024.1</v>
      </c>
      <c r="D28" s="577">
        <v>15868.4</v>
      </c>
      <c r="E28" s="1262">
        <v>18015.8</v>
      </c>
      <c r="F28" s="1267">
        <v>20915.8</v>
      </c>
    </row>
    <row r="29" spans="1:6">
      <c r="A29" s="585" t="s">
        <v>180</v>
      </c>
      <c r="B29" s="567">
        <v>4166.2</v>
      </c>
      <c r="C29" s="567">
        <v>5724.8</v>
      </c>
      <c r="D29" s="567">
        <v>6844.7</v>
      </c>
      <c r="E29" s="1262">
        <v>7910.2</v>
      </c>
      <c r="F29" s="1267">
        <v>10430.799999999999</v>
      </c>
    </row>
    <row r="30" spans="1:6">
      <c r="A30" s="585" t="s">
        <v>1403</v>
      </c>
      <c r="B30" s="567">
        <v>2242.9</v>
      </c>
      <c r="C30" s="567">
        <v>1905</v>
      </c>
      <c r="D30" s="567">
        <v>2117.1999999999998</v>
      </c>
      <c r="E30" s="1262">
        <v>2372.1999999999998</v>
      </c>
      <c r="F30" s="1267">
        <v>2520</v>
      </c>
    </row>
    <row r="31" spans="1:6">
      <c r="A31" s="585" t="s">
        <v>184</v>
      </c>
      <c r="B31" s="577">
        <v>5651.5</v>
      </c>
      <c r="C31" s="577">
        <v>7949.3</v>
      </c>
      <c r="D31" s="577">
        <v>9852</v>
      </c>
      <c r="E31" s="1262">
        <v>11588.1</v>
      </c>
      <c r="F31" s="1267">
        <v>12506.8</v>
      </c>
    </row>
    <row r="32" spans="1:6">
      <c r="A32" s="585" t="s">
        <v>1404</v>
      </c>
      <c r="B32" s="577">
        <v>3712.1</v>
      </c>
      <c r="C32" s="577">
        <v>5193.6000000000004</v>
      </c>
      <c r="D32" s="567">
        <v>5746.2</v>
      </c>
      <c r="E32" s="1262">
        <v>6534.3</v>
      </c>
      <c r="F32" s="1267">
        <v>7162</v>
      </c>
    </row>
    <row r="33" spans="1:6">
      <c r="A33" s="585" t="s">
        <v>182</v>
      </c>
      <c r="B33" s="577">
        <v>766.1</v>
      </c>
      <c r="C33" s="577">
        <v>1035.5999999999999</v>
      </c>
      <c r="D33" s="567">
        <v>1217.4000000000001</v>
      </c>
      <c r="E33" s="1262">
        <v>1400.5</v>
      </c>
      <c r="F33" s="1267">
        <v>1530.2</v>
      </c>
    </row>
    <row r="34" spans="1:6">
      <c r="A34" s="1246"/>
      <c r="B34" s="1250"/>
      <c r="C34" s="1250"/>
      <c r="D34" s="1214"/>
      <c r="E34" s="369"/>
      <c r="F34" s="369"/>
    </row>
    <row r="35" spans="1:6">
      <c r="A35" s="574"/>
      <c r="B35" s="567"/>
      <c r="C35" s="567"/>
      <c r="D35" s="567"/>
    </row>
    <row r="36" spans="1:6" ht="15.75">
      <c r="A36" s="1927" t="s">
        <v>799</v>
      </c>
      <c r="B36" s="1927"/>
      <c r="C36" s="1927"/>
      <c r="D36" s="1927"/>
    </row>
    <row r="37" spans="1:6" ht="15.75">
      <c r="A37" s="1927" t="s">
        <v>190</v>
      </c>
      <c r="B37" s="1927"/>
      <c r="C37" s="1927"/>
      <c r="D37" s="1927"/>
    </row>
    <row r="38" spans="1:6">
      <c r="A38" s="1926" t="s">
        <v>191</v>
      </c>
      <c r="B38" s="1926"/>
      <c r="C38" s="1926"/>
      <c r="D38" s="1214"/>
      <c r="E38" s="369"/>
      <c r="F38" s="369"/>
    </row>
    <row r="39" spans="1:6">
      <c r="A39" s="1242"/>
      <c r="B39" s="1243">
        <v>2020</v>
      </c>
      <c r="C39" s="1243">
        <v>2021</v>
      </c>
      <c r="D39" s="1243">
        <v>2022</v>
      </c>
      <c r="E39" s="1244">
        <v>2023</v>
      </c>
      <c r="F39" s="1654">
        <v>2024</v>
      </c>
    </row>
    <row r="40" spans="1:6">
      <c r="A40" s="568"/>
      <c r="B40" s="567"/>
      <c r="C40" s="567"/>
      <c r="D40" s="567"/>
    </row>
    <row r="41" spans="1:6">
      <c r="A41" s="599" t="s">
        <v>185</v>
      </c>
      <c r="B41" s="575">
        <v>82.6</v>
      </c>
      <c r="C41" s="575">
        <v>119.4</v>
      </c>
      <c r="D41" s="575">
        <v>111.9</v>
      </c>
      <c r="E41" s="1261">
        <v>114</v>
      </c>
      <c r="F41" s="373">
        <v>114.9</v>
      </c>
    </row>
    <row r="42" spans="1:6">
      <c r="A42" s="599" t="s">
        <v>1395</v>
      </c>
      <c r="B42" s="567"/>
      <c r="C42" s="567"/>
      <c r="D42" s="575"/>
      <c r="E42" s="1261"/>
      <c r="F42" s="32"/>
    </row>
    <row r="43" spans="1:6">
      <c r="A43" s="582" t="s">
        <v>1399</v>
      </c>
      <c r="B43" s="567">
        <v>80.599999999999994</v>
      </c>
      <c r="C43" s="567">
        <v>112.5</v>
      </c>
      <c r="D43" s="567">
        <v>110.6</v>
      </c>
      <c r="E43" s="1262">
        <v>109.6</v>
      </c>
      <c r="F43" s="32">
        <v>114.9</v>
      </c>
    </row>
    <row r="44" spans="1:6">
      <c r="A44" s="573" t="s">
        <v>177</v>
      </c>
      <c r="B44" s="577">
        <v>83.2</v>
      </c>
      <c r="C44" s="577">
        <v>118.1</v>
      </c>
      <c r="D44" s="567">
        <v>106.2</v>
      </c>
      <c r="E44" s="1262">
        <v>113</v>
      </c>
      <c r="F44" s="32">
        <v>108.3</v>
      </c>
    </row>
    <row r="45" spans="1:6">
      <c r="A45" s="573" t="s">
        <v>178</v>
      </c>
      <c r="B45" s="577">
        <v>86.2</v>
      </c>
      <c r="C45" s="577">
        <v>118.5</v>
      </c>
      <c r="D45" s="567">
        <v>105.6</v>
      </c>
      <c r="E45" s="1262">
        <v>104.2</v>
      </c>
      <c r="F45" s="32">
        <v>113.1</v>
      </c>
    </row>
    <row r="46" spans="1:6">
      <c r="A46" s="573" t="s">
        <v>179</v>
      </c>
      <c r="B46" s="577">
        <v>88.2</v>
      </c>
      <c r="C46" s="577">
        <v>117.5</v>
      </c>
      <c r="D46" s="567">
        <v>113.3</v>
      </c>
      <c r="E46" s="1262">
        <v>118.3</v>
      </c>
      <c r="F46" s="32">
        <v>117.2</v>
      </c>
    </row>
    <row r="47" spans="1:6">
      <c r="A47" s="573" t="s">
        <v>1402</v>
      </c>
      <c r="B47" s="567">
        <v>98.9</v>
      </c>
      <c r="C47" s="567">
        <v>105.8</v>
      </c>
      <c r="D47" s="567">
        <v>60.1</v>
      </c>
      <c r="E47" s="1262">
        <v>105.2</v>
      </c>
      <c r="F47" s="32">
        <v>110.7</v>
      </c>
    </row>
    <row r="48" spans="1:6" ht="13.5" customHeight="1">
      <c r="A48" s="573" t="s">
        <v>180</v>
      </c>
      <c r="B48" s="567">
        <v>72.400000000000006</v>
      </c>
      <c r="C48" s="567">
        <v>122.2</v>
      </c>
      <c r="D48" s="567">
        <v>108.9</v>
      </c>
      <c r="E48" s="1262">
        <v>107.1</v>
      </c>
      <c r="F48" s="32">
        <v>125.7</v>
      </c>
    </row>
    <row r="49" spans="1:6">
      <c r="A49" s="578" t="s">
        <v>1403</v>
      </c>
      <c r="B49" s="567">
        <v>77.2</v>
      </c>
      <c r="C49" s="567">
        <v>75.5</v>
      </c>
      <c r="D49" s="567">
        <v>101.2</v>
      </c>
      <c r="E49" s="1262">
        <v>103.8</v>
      </c>
      <c r="F49" s="32">
        <v>101.3</v>
      </c>
    </row>
    <row r="50" spans="1:6">
      <c r="A50" s="573" t="s">
        <v>184</v>
      </c>
      <c r="B50" s="577">
        <v>76.3</v>
      </c>
      <c r="C50" s="577">
        <v>125.1</v>
      </c>
      <c r="D50" s="567">
        <v>112.8</v>
      </c>
      <c r="E50" s="1262">
        <v>109</v>
      </c>
      <c r="F50" s="32">
        <v>102.9</v>
      </c>
    </row>
    <row r="51" spans="1:6">
      <c r="A51" s="573" t="s">
        <v>1404</v>
      </c>
      <c r="B51" s="567">
        <v>82.2</v>
      </c>
      <c r="C51" s="567">
        <v>124.4</v>
      </c>
      <c r="D51" s="567">
        <v>100.7</v>
      </c>
      <c r="E51" s="1262">
        <v>105.4</v>
      </c>
      <c r="F51" s="32">
        <v>104.8</v>
      </c>
    </row>
    <row r="52" spans="1:6">
      <c r="A52" s="573" t="s">
        <v>182</v>
      </c>
      <c r="B52" s="577">
        <v>69.900000000000006</v>
      </c>
      <c r="C52" s="577">
        <v>120.2</v>
      </c>
      <c r="D52" s="577">
        <v>107</v>
      </c>
      <c r="E52" s="1262">
        <v>106.6</v>
      </c>
      <c r="F52" s="32">
        <v>104.2</v>
      </c>
    </row>
    <row r="53" spans="1:6">
      <c r="A53" s="1269"/>
      <c r="B53" s="1247"/>
      <c r="C53" s="1247"/>
      <c r="D53" s="1214"/>
      <c r="E53" s="1077"/>
      <c r="F53" s="369"/>
    </row>
    <row r="54" spans="1:6">
      <c r="A54" s="570"/>
      <c r="B54" s="567"/>
      <c r="C54" s="567"/>
      <c r="D54" s="567"/>
    </row>
    <row r="55" spans="1:6">
      <c r="A55" s="570"/>
      <c r="B55" s="567"/>
      <c r="C55" s="567"/>
      <c r="D55" s="567"/>
    </row>
    <row r="56" spans="1:6" ht="15.75">
      <c r="A56" s="1929" t="s">
        <v>800</v>
      </c>
      <c r="B56" s="1929"/>
      <c r="C56" s="1929"/>
      <c r="D56" s="1929"/>
    </row>
    <row r="57" spans="1:6">
      <c r="A57" s="1926" t="s">
        <v>626</v>
      </c>
      <c r="B57" s="1926"/>
      <c r="C57" s="1926"/>
      <c r="D57" s="1214"/>
      <c r="E57" s="369"/>
      <c r="F57" s="369"/>
    </row>
    <row r="58" spans="1:6">
      <c r="A58" s="1242"/>
      <c r="B58" s="1243">
        <v>2020</v>
      </c>
      <c r="C58" s="1243">
        <v>2021</v>
      </c>
      <c r="D58" s="1243">
        <v>2022</v>
      </c>
      <c r="E58" s="1244">
        <v>2023</v>
      </c>
      <c r="F58" s="1239">
        <v>2024</v>
      </c>
    </row>
    <row r="59" spans="1:6">
      <c r="A59" s="568"/>
      <c r="B59" s="567"/>
      <c r="C59" s="567"/>
      <c r="D59" s="567"/>
    </row>
    <row r="60" spans="1:6">
      <c r="A60" s="569" t="s">
        <v>168</v>
      </c>
      <c r="B60" s="575">
        <v>32093.4</v>
      </c>
      <c r="C60" s="576">
        <f>C61+C62+C63+C64</f>
        <v>43095.9</v>
      </c>
      <c r="D60" s="575">
        <v>52975.5</v>
      </c>
      <c r="E60" s="1261">
        <f t="shared" ref="E60" si="0">E61+E62+E63+E64</f>
        <v>65192.9</v>
      </c>
      <c r="F60" s="1763">
        <v>80500.600000000006</v>
      </c>
    </row>
    <row r="61" spans="1:6">
      <c r="A61" s="579" t="s">
        <v>811</v>
      </c>
      <c r="B61" s="577">
        <v>494.2</v>
      </c>
      <c r="C61" s="577">
        <v>362.7</v>
      </c>
      <c r="D61" s="575">
        <v>179.6</v>
      </c>
      <c r="E61" s="1267">
        <v>483.5</v>
      </c>
      <c r="F61" s="32" t="s">
        <v>1549</v>
      </c>
    </row>
    <row r="62" spans="1:6">
      <c r="A62" s="579" t="s">
        <v>192</v>
      </c>
      <c r="B62" s="577">
        <v>1145.9000000000001</v>
      </c>
      <c r="C62" s="577">
        <v>1599.9</v>
      </c>
      <c r="D62" s="567">
        <v>1531.1</v>
      </c>
      <c r="E62" s="1262">
        <v>1648.8</v>
      </c>
      <c r="F62" s="1762">
        <v>1859.9</v>
      </c>
    </row>
    <row r="63" spans="1:6">
      <c r="A63" s="579" t="s">
        <v>193</v>
      </c>
      <c r="B63" s="577">
        <v>5473.1</v>
      </c>
      <c r="C63" s="577">
        <v>4819.3</v>
      </c>
      <c r="D63" s="567">
        <v>9379.4</v>
      </c>
      <c r="E63" s="1262">
        <v>14367.3</v>
      </c>
      <c r="F63" s="32">
        <v>11550.3</v>
      </c>
    </row>
    <row r="64" spans="1:6">
      <c r="A64" s="579" t="s">
        <v>194</v>
      </c>
      <c r="B64" s="577">
        <v>24980.2</v>
      </c>
      <c r="C64" s="577">
        <v>36314</v>
      </c>
      <c r="D64" s="567">
        <v>41885.4</v>
      </c>
      <c r="E64" s="1262">
        <v>48693.3</v>
      </c>
      <c r="F64" s="1762">
        <v>67090.399999999994</v>
      </c>
    </row>
    <row r="65" spans="1:6">
      <c r="A65" s="1213"/>
      <c r="B65" s="1250"/>
      <c r="C65" s="1250"/>
      <c r="D65" s="1214"/>
      <c r="E65" s="369"/>
      <c r="F65" s="369"/>
    </row>
    <row r="66" spans="1:6">
      <c r="A66" s="574"/>
      <c r="B66" s="567"/>
      <c r="C66" s="567"/>
      <c r="D66" s="567"/>
    </row>
    <row r="67" spans="1:6" ht="15.75">
      <c r="A67" s="1938" t="s">
        <v>801</v>
      </c>
      <c r="B67" s="1938"/>
      <c r="C67" s="1938"/>
      <c r="D67" s="1938"/>
    </row>
    <row r="68" spans="1:6" ht="15.75">
      <c r="A68" s="1927" t="s">
        <v>195</v>
      </c>
      <c r="B68" s="1927"/>
      <c r="C68" s="1927"/>
      <c r="D68" s="1927"/>
    </row>
    <row r="69" spans="1:6">
      <c r="A69" s="1926"/>
      <c r="B69" s="1926"/>
      <c r="C69" s="1926"/>
      <c r="D69" s="1214"/>
      <c r="E69" s="369"/>
      <c r="F69" s="369"/>
    </row>
    <row r="70" spans="1:6">
      <c r="A70" s="1242"/>
      <c r="B70" s="1243">
        <v>2020</v>
      </c>
      <c r="C70" s="1243">
        <v>2021</v>
      </c>
      <c r="D70" s="1243">
        <v>2022</v>
      </c>
      <c r="E70" s="1244">
        <v>2023</v>
      </c>
      <c r="F70" s="1239">
        <v>2024</v>
      </c>
    </row>
    <row r="71" spans="1:6">
      <c r="A71" s="568"/>
      <c r="B71" s="567"/>
      <c r="C71" s="567"/>
      <c r="D71" s="567"/>
    </row>
    <row r="72" spans="1:6">
      <c r="A72" s="606" t="s">
        <v>173</v>
      </c>
      <c r="B72" s="570"/>
      <c r="C72" s="570"/>
      <c r="D72" s="570"/>
    </row>
    <row r="73" spans="1:6">
      <c r="A73" s="569" t="s">
        <v>174</v>
      </c>
      <c r="B73" s="575">
        <v>32093.4</v>
      </c>
      <c r="C73" s="575">
        <v>43095.9</v>
      </c>
      <c r="D73" s="575">
        <v>52975.5</v>
      </c>
      <c r="E73" s="1261">
        <v>65192.9</v>
      </c>
      <c r="F73" s="1763">
        <v>80500.600000000006</v>
      </c>
    </row>
    <row r="74" spans="1:6">
      <c r="A74" s="573" t="s">
        <v>1405</v>
      </c>
      <c r="B74" s="567">
        <v>32093.4</v>
      </c>
      <c r="C74" s="567">
        <v>43095.9</v>
      </c>
      <c r="D74" s="567">
        <v>52975.5</v>
      </c>
      <c r="E74" s="1262">
        <v>62192.9</v>
      </c>
      <c r="F74" s="1763">
        <v>80500.600000000006</v>
      </c>
    </row>
    <row r="75" spans="1:6">
      <c r="A75" s="569" t="s">
        <v>112</v>
      </c>
      <c r="B75" s="567"/>
      <c r="C75" s="567"/>
      <c r="D75" s="567"/>
      <c r="E75" s="1262"/>
      <c r="F75" s="32"/>
    </row>
    <row r="76" spans="1:6">
      <c r="A76" s="569" t="s">
        <v>174</v>
      </c>
      <c r="B76" s="576">
        <v>100</v>
      </c>
      <c r="C76" s="576">
        <v>100</v>
      </c>
      <c r="D76" s="576">
        <v>100</v>
      </c>
      <c r="E76" s="1261">
        <v>100</v>
      </c>
      <c r="F76" s="1261">
        <v>100</v>
      </c>
    </row>
    <row r="77" spans="1:6">
      <c r="A77" s="573" t="s">
        <v>1405</v>
      </c>
      <c r="B77" s="577">
        <v>100</v>
      </c>
      <c r="C77" s="577">
        <v>100</v>
      </c>
      <c r="D77" s="577">
        <v>100</v>
      </c>
      <c r="E77" s="1262">
        <v>100</v>
      </c>
      <c r="F77" s="1262">
        <v>100</v>
      </c>
    </row>
    <row r="78" spans="1:6">
      <c r="A78" s="1241"/>
      <c r="B78" s="1270"/>
      <c r="C78" s="1270"/>
      <c r="D78" s="1270"/>
      <c r="E78" s="369"/>
      <c r="F78" s="369"/>
    </row>
    <row r="79" spans="1:6">
      <c r="A79" s="574"/>
      <c r="B79" s="567"/>
      <c r="C79" s="567"/>
      <c r="D79" s="567"/>
    </row>
    <row r="80" spans="1:6" ht="15.75">
      <c r="A80" s="1929" t="s">
        <v>652</v>
      </c>
      <c r="B80" s="1929"/>
      <c r="C80" s="1929"/>
      <c r="D80" s="567"/>
    </row>
    <row r="81" spans="1:6">
      <c r="A81" s="1937" t="s">
        <v>651</v>
      </c>
      <c r="B81" s="1937"/>
      <c r="C81" s="1937"/>
      <c r="D81" s="1214"/>
      <c r="E81" s="1271"/>
      <c r="F81" s="369"/>
    </row>
    <row r="82" spans="1:6">
      <c r="A82" s="1272"/>
      <c r="B82" s="1273">
        <v>2020</v>
      </c>
      <c r="C82" s="1273">
        <v>2021</v>
      </c>
      <c r="D82" s="1273">
        <v>2022</v>
      </c>
      <c r="E82" s="1274">
        <v>2023</v>
      </c>
      <c r="F82" s="1654">
        <v>2024</v>
      </c>
    </row>
    <row r="83" spans="1:6">
      <c r="A83" s="607"/>
      <c r="B83" s="567"/>
      <c r="C83" s="567"/>
      <c r="D83" s="567"/>
    </row>
    <row r="84" spans="1:6">
      <c r="A84" s="608" t="s">
        <v>42</v>
      </c>
      <c r="B84" s="576">
        <v>41797.599999999999</v>
      </c>
      <c r="C84" s="576">
        <v>53791.8</v>
      </c>
      <c r="D84" s="576">
        <f>D86+D87+D88+D89+D90+D91+D92</f>
        <v>68010</v>
      </c>
      <c r="E84" s="1264">
        <f>E86+E87+E88+E89+E90+E91+E92</f>
        <v>82888</v>
      </c>
      <c r="F84" s="1771">
        <v>98940.7</v>
      </c>
    </row>
    <row r="85" spans="1:6">
      <c r="A85" s="609" t="s">
        <v>1406</v>
      </c>
      <c r="B85" s="567"/>
      <c r="C85" s="567"/>
      <c r="D85" s="567"/>
      <c r="E85" s="1002"/>
    </row>
    <row r="86" spans="1:6">
      <c r="A86" s="610" t="s">
        <v>189</v>
      </c>
      <c r="B86" s="577">
        <v>1302</v>
      </c>
      <c r="C86" s="577">
        <v>1646.5</v>
      </c>
      <c r="D86" s="567">
        <v>1971.4</v>
      </c>
      <c r="E86" s="1002">
        <v>2367.6</v>
      </c>
      <c r="F86" s="1747">
        <v>2466.4</v>
      </c>
    </row>
    <row r="87" spans="1:6">
      <c r="A87" s="610" t="s">
        <v>177</v>
      </c>
      <c r="B87" s="577">
        <v>1693.6</v>
      </c>
      <c r="C87" s="577">
        <v>2187.5</v>
      </c>
      <c r="D87" s="577">
        <v>2632</v>
      </c>
      <c r="E87" s="1002">
        <v>2946.9</v>
      </c>
      <c r="F87" s="1747">
        <v>3557.5</v>
      </c>
    </row>
    <row r="88" spans="1:6">
      <c r="A88" s="610" t="s">
        <v>178</v>
      </c>
      <c r="B88" s="577">
        <v>1055.2</v>
      </c>
      <c r="C88" s="577">
        <v>1396.3</v>
      </c>
      <c r="D88" s="577">
        <v>1604</v>
      </c>
      <c r="E88" s="1002">
        <v>1839.1</v>
      </c>
      <c r="F88" s="1747">
        <v>3184.4</v>
      </c>
    </row>
    <row r="89" spans="1:6">
      <c r="A89" s="610" t="s">
        <v>179</v>
      </c>
      <c r="B89" s="577">
        <v>25724.5</v>
      </c>
      <c r="C89" s="577">
        <v>31994.9</v>
      </c>
      <c r="D89" s="567">
        <v>41768.6</v>
      </c>
      <c r="E89" s="1002">
        <v>52334.1</v>
      </c>
      <c r="F89" s="1747">
        <v>62287.3</v>
      </c>
    </row>
    <row r="90" spans="1:6">
      <c r="A90" s="610" t="s">
        <v>180</v>
      </c>
      <c r="B90" s="567">
        <v>4739.2</v>
      </c>
      <c r="C90" s="567">
        <v>6454.6</v>
      </c>
      <c r="D90" s="567">
        <v>7625.2</v>
      </c>
      <c r="E90" s="1002">
        <v>8885.7999999999993</v>
      </c>
      <c r="F90" s="1747">
        <v>12327.6</v>
      </c>
    </row>
    <row r="91" spans="1:6">
      <c r="A91" s="610" t="s">
        <v>184</v>
      </c>
      <c r="B91" s="567">
        <v>6396.6</v>
      </c>
      <c r="C91" s="567">
        <v>8936.9</v>
      </c>
      <c r="D91" s="567">
        <v>11044.7</v>
      </c>
      <c r="E91" s="1002">
        <v>12956.4</v>
      </c>
      <c r="F91" s="1747">
        <v>13451.8</v>
      </c>
    </row>
    <row r="92" spans="1:6">
      <c r="A92" s="610" t="s">
        <v>182</v>
      </c>
      <c r="B92" s="577">
        <v>886.5</v>
      </c>
      <c r="C92" s="577">
        <v>1175.0999999999999</v>
      </c>
      <c r="D92" s="567">
        <v>1364.1</v>
      </c>
      <c r="E92" s="1002">
        <v>1558.1</v>
      </c>
      <c r="F92" s="1747">
        <v>1665.7</v>
      </c>
    </row>
    <row r="93" spans="1:6">
      <c r="A93" s="1275"/>
      <c r="B93" s="1276"/>
      <c r="C93" s="1276"/>
      <c r="D93" s="1214"/>
      <c r="E93" s="369"/>
      <c r="F93" s="369"/>
    </row>
    <row r="94" spans="1:6">
      <c r="A94" s="611"/>
      <c r="B94" s="567"/>
      <c r="C94" s="567"/>
      <c r="D94" s="567"/>
    </row>
    <row r="95" spans="1:6">
      <c r="A95" s="567"/>
      <c r="B95" s="567"/>
      <c r="C95" s="567"/>
      <c r="D95" s="567"/>
    </row>
    <row r="96" spans="1:6">
      <c r="A96" s="494"/>
      <c r="B96" s="494"/>
      <c r="C96" s="494"/>
      <c r="D96" s="494"/>
    </row>
    <row r="97" spans="1:4">
      <c r="A97" s="494"/>
      <c r="B97" s="494"/>
      <c r="C97" s="494"/>
      <c r="D97" s="494"/>
    </row>
    <row r="98" spans="1:4">
      <c r="A98" s="494"/>
      <c r="B98" s="494"/>
      <c r="C98" s="494"/>
      <c r="D98" s="494"/>
    </row>
    <row r="99" spans="1:4">
      <c r="A99" s="494"/>
      <c r="B99" s="494"/>
      <c r="C99" s="494"/>
      <c r="D99" s="494"/>
    </row>
  </sheetData>
  <mergeCells count="15">
    <mergeCell ref="A69:C69"/>
    <mergeCell ref="A80:C80"/>
    <mergeCell ref="A81:C81"/>
    <mergeCell ref="A1:D1"/>
    <mergeCell ref="A2:D2"/>
    <mergeCell ref="A17:D17"/>
    <mergeCell ref="A18:D18"/>
    <mergeCell ref="A36:D36"/>
    <mergeCell ref="A37:D37"/>
    <mergeCell ref="A56:D56"/>
    <mergeCell ref="A38:C38"/>
    <mergeCell ref="A57:C57"/>
    <mergeCell ref="A67:D67"/>
    <mergeCell ref="A68:D68"/>
    <mergeCell ref="A19:C19"/>
  </mergeCells>
  <pageMargins left="0.70866141732283472" right="0.70866141732283472" top="0.74803149606299213" bottom="0.74803149606299213" header="0.31496062992125984" footer="0.31496062992125984"/>
  <pageSetup paperSize="9" scale="85" firstPageNumber="19" orientation="portrait" useFirstPageNumber="1" r:id="rId1"/>
  <headerFooter alignWithMargins="0">
    <oddFooter>&amp;C&amp;P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00B050"/>
  </sheetPr>
  <dimension ref="A1:F48"/>
  <sheetViews>
    <sheetView topLeftCell="A25" zoomScaleNormal="100" workbookViewId="0">
      <selection activeCell="I25" sqref="I25"/>
    </sheetView>
  </sheetViews>
  <sheetFormatPr defaultRowHeight="12.75"/>
  <cols>
    <col min="1" max="1" width="41.6640625" customWidth="1"/>
    <col min="2" max="5" width="11.83203125" customWidth="1"/>
  </cols>
  <sheetData>
    <row r="1" spans="1:6" ht="15.75" customHeight="1">
      <c r="A1" s="1940" t="s">
        <v>653</v>
      </c>
      <c r="B1" s="1940"/>
      <c r="C1" s="1940"/>
      <c r="D1" s="1940"/>
      <c r="E1" s="6"/>
      <c r="F1" s="6"/>
    </row>
    <row r="2" spans="1:6">
      <c r="A2" s="1933" t="s">
        <v>22</v>
      </c>
      <c r="B2" s="1933"/>
      <c r="C2" s="1933"/>
      <c r="D2" s="1214"/>
      <c r="E2" s="1102"/>
      <c r="F2" s="1102"/>
    </row>
    <row r="3" spans="1:6">
      <c r="A3" s="1260"/>
      <c r="B3" s="1243">
        <v>2020</v>
      </c>
      <c r="C3" s="1243">
        <v>2021</v>
      </c>
      <c r="D3" s="1243">
        <v>2022</v>
      </c>
      <c r="E3" s="1678">
        <v>2023</v>
      </c>
      <c r="F3" s="1677">
        <v>2024</v>
      </c>
    </row>
    <row r="4" spans="1:6">
      <c r="A4" s="614" t="s">
        <v>627</v>
      </c>
      <c r="B4" s="575">
        <v>41797.599999999999</v>
      </c>
      <c r="C4" s="575">
        <v>53791.8</v>
      </c>
      <c r="D4" s="576">
        <f>D5+D6+D7+D8+D9+D10+D11+D12+D13+D14+D15+D16</f>
        <v>68010</v>
      </c>
      <c r="E4" s="1277">
        <f>E5+E6+E7+E8+E9+E10+E11+E12+E13+E14+E15+E16</f>
        <v>82888.100000000006</v>
      </c>
      <c r="F4" s="1277">
        <v>98940.700000000012</v>
      </c>
    </row>
    <row r="5" spans="1:6" ht="36">
      <c r="A5" s="598" t="s">
        <v>816</v>
      </c>
      <c r="B5" s="567">
        <v>37473.1</v>
      </c>
      <c r="C5" s="567">
        <v>48279.8</v>
      </c>
      <c r="D5" s="567">
        <v>61984.7</v>
      </c>
      <c r="E5" s="1267">
        <v>76071</v>
      </c>
      <c r="F5" s="1772">
        <v>90039.6</v>
      </c>
    </row>
    <row r="6" spans="1:6" ht="16.5" customHeight="1">
      <c r="A6" s="598" t="s">
        <v>119</v>
      </c>
      <c r="B6" s="577">
        <v>961.9</v>
      </c>
      <c r="C6" s="577">
        <v>1750.7</v>
      </c>
      <c r="D6" s="567">
        <v>1695.7</v>
      </c>
      <c r="E6" s="1262">
        <v>1798.6</v>
      </c>
      <c r="F6" s="1762">
        <v>1987.2</v>
      </c>
    </row>
    <row r="7" spans="1:6">
      <c r="A7" s="570" t="s">
        <v>628</v>
      </c>
      <c r="B7" s="577">
        <v>1388</v>
      </c>
      <c r="C7" s="577">
        <v>1196.5</v>
      </c>
      <c r="D7" s="567">
        <v>1435.7</v>
      </c>
      <c r="E7" s="1262">
        <v>1699.3</v>
      </c>
      <c r="F7" s="1762">
        <v>2087.3000000000002</v>
      </c>
    </row>
    <row r="8" spans="1:6">
      <c r="A8" s="570" t="s">
        <v>120</v>
      </c>
      <c r="B8" s="567">
        <v>99.4</v>
      </c>
      <c r="C8" s="567">
        <v>138.9</v>
      </c>
      <c r="D8" s="577">
        <v>141</v>
      </c>
      <c r="E8" s="1262">
        <v>139.1</v>
      </c>
      <c r="F8" s="32">
        <v>293.39999999999998</v>
      </c>
    </row>
    <row r="9" spans="1:6">
      <c r="A9" s="598" t="s">
        <v>121</v>
      </c>
      <c r="B9" s="567">
        <v>866.7</v>
      </c>
      <c r="C9" s="567">
        <v>1063.5</v>
      </c>
      <c r="D9" s="567">
        <v>1124.3</v>
      </c>
      <c r="E9" s="1262">
        <v>1115.2</v>
      </c>
      <c r="F9" s="1762">
        <v>1669.8</v>
      </c>
    </row>
    <row r="10" spans="1:6">
      <c r="A10" s="598" t="s">
        <v>122</v>
      </c>
      <c r="B10" s="567">
        <v>93.9</v>
      </c>
      <c r="C10" s="567">
        <v>138.5</v>
      </c>
      <c r="D10" s="567">
        <v>165.2</v>
      </c>
      <c r="E10" s="1262">
        <v>201.2</v>
      </c>
      <c r="F10" s="32">
        <v>334.9</v>
      </c>
    </row>
    <row r="11" spans="1:6" ht="24">
      <c r="A11" s="598" t="s">
        <v>629</v>
      </c>
      <c r="B11" s="567">
        <v>207.1</v>
      </c>
      <c r="C11" s="567">
        <v>283.2</v>
      </c>
      <c r="D11" s="567">
        <v>295.8</v>
      </c>
      <c r="E11" s="1262">
        <v>386.8</v>
      </c>
      <c r="F11" s="32">
        <v>509.1</v>
      </c>
    </row>
    <row r="12" spans="1:6" ht="24">
      <c r="A12" s="598" t="s">
        <v>1105</v>
      </c>
      <c r="B12" s="567">
        <v>148.6</v>
      </c>
      <c r="C12" s="577">
        <v>172</v>
      </c>
      <c r="D12" s="567">
        <v>164.7</v>
      </c>
      <c r="E12" s="1262">
        <v>247.3</v>
      </c>
      <c r="F12" s="32">
        <v>302.89999999999998</v>
      </c>
    </row>
    <row r="13" spans="1:6">
      <c r="A13" s="570" t="s">
        <v>115</v>
      </c>
      <c r="B13" s="577">
        <v>123.4</v>
      </c>
      <c r="C13" s="577">
        <v>312.39999999999998</v>
      </c>
      <c r="D13" s="567">
        <v>421.3</v>
      </c>
      <c r="E13" s="1262">
        <v>518.29999999999995</v>
      </c>
      <c r="F13" s="32">
        <v>694.1</v>
      </c>
    </row>
    <row r="14" spans="1:6" ht="24">
      <c r="A14" s="598" t="s">
        <v>817</v>
      </c>
      <c r="B14" s="567">
        <v>167.7</v>
      </c>
      <c r="C14" s="567">
        <v>178.7</v>
      </c>
      <c r="D14" s="577">
        <v>263</v>
      </c>
      <c r="E14" s="1262">
        <v>288.39999999999998</v>
      </c>
      <c r="F14" s="32">
        <v>442.1</v>
      </c>
    </row>
    <row r="15" spans="1:6">
      <c r="A15" s="598" t="s">
        <v>200</v>
      </c>
      <c r="B15" s="567">
        <v>30.5</v>
      </c>
      <c r="C15" s="567">
        <v>31.8</v>
      </c>
      <c r="D15" s="567">
        <v>54.3</v>
      </c>
      <c r="E15" s="1262">
        <v>67</v>
      </c>
      <c r="F15" s="32">
        <v>111.6</v>
      </c>
    </row>
    <row r="16" spans="1:6">
      <c r="A16" s="597" t="s">
        <v>125</v>
      </c>
      <c r="B16" s="567">
        <v>237.3</v>
      </c>
      <c r="C16" s="567">
        <v>245.8</v>
      </c>
      <c r="D16" s="567">
        <v>264.3</v>
      </c>
      <c r="E16" s="1262">
        <v>355.9</v>
      </c>
      <c r="F16" s="32">
        <v>468.7</v>
      </c>
    </row>
    <row r="17" spans="1:6">
      <c r="A17" s="1246"/>
      <c r="B17" s="1270"/>
      <c r="C17" s="1270"/>
      <c r="D17" s="1245"/>
      <c r="E17" s="1119"/>
      <c r="F17" s="1119"/>
    </row>
    <row r="18" spans="1:6">
      <c r="A18" s="570"/>
      <c r="B18" s="572"/>
      <c r="C18" s="572"/>
      <c r="D18" s="570"/>
      <c r="E18" s="32"/>
      <c r="F18" s="32"/>
    </row>
    <row r="19" spans="1:6" ht="15.75" customHeight="1">
      <c r="A19" s="1940" t="s">
        <v>630</v>
      </c>
      <c r="B19" s="1940"/>
      <c r="C19" s="1940"/>
      <c r="D19" s="1940"/>
      <c r="E19" s="32"/>
      <c r="F19" s="32"/>
    </row>
    <row r="20" spans="1:6">
      <c r="A20" s="1933" t="s">
        <v>631</v>
      </c>
      <c r="B20" s="1933"/>
      <c r="C20" s="1933"/>
      <c r="D20" s="1245"/>
      <c r="E20" s="1119"/>
      <c r="F20" s="1119"/>
    </row>
    <row r="21" spans="1:6">
      <c r="A21" s="1260"/>
      <c r="B21" s="1243">
        <v>2020</v>
      </c>
      <c r="C21" s="1243">
        <v>2021</v>
      </c>
      <c r="D21" s="1243">
        <v>2022</v>
      </c>
      <c r="E21" s="1292">
        <v>2023</v>
      </c>
      <c r="F21" s="1119">
        <v>2024</v>
      </c>
    </row>
    <row r="22" spans="1:6">
      <c r="A22" s="615" t="s">
        <v>627</v>
      </c>
      <c r="B22" s="575">
        <v>80.900000000000006</v>
      </c>
      <c r="C22" s="576">
        <v>111.2</v>
      </c>
      <c r="D22" s="575">
        <v>113.8</v>
      </c>
      <c r="E22" s="1277">
        <v>115.2</v>
      </c>
      <c r="F22" s="373">
        <v>112.4</v>
      </c>
    </row>
    <row r="23" spans="1:6" ht="36">
      <c r="A23" s="585" t="s">
        <v>816</v>
      </c>
      <c r="B23" s="577">
        <v>80</v>
      </c>
      <c r="C23" s="577">
        <v>111.6</v>
      </c>
      <c r="D23" s="567">
        <v>114.4</v>
      </c>
      <c r="E23" s="1267">
        <v>116</v>
      </c>
      <c r="F23" s="6">
        <v>112.5</v>
      </c>
    </row>
    <row r="24" spans="1:6" ht="15.75" customHeight="1">
      <c r="A24" s="585" t="s">
        <v>119</v>
      </c>
      <c r="B24" s="577">
        <v>92</v>
      </c>
      <c r="C24" s="577">
        <v>106.5</v>
      </c>
      <c r="D24" s="567">
        <v>107.9</v>
      </c>
      <c r="E24" s="1262">
        <v>110.6</v>
      </c>
      <c r="F24" s="6">
        <v>114.9</v>
      </c>
    </row>
    <row r="25" spans="1:6">
      <c r="A25" s="584" t="s">
        <v>628</v>
      </c>
      <c r="B25" s="567">
        <v>74.900000000000006</v>
      </c>
      <c r="C25" s="567">
        <v>107.7</v>
      </c>
      <c r="D25" s="577">
        <v>109</v>
      </c>
      <c r="E25" s="1262">
        <v>110.2</v>
      </c>
      <c r="F25" s="6">
        <v>117.9</v>
      </c>
    </row>
    <row r="26" spans="1:6">
      <c r="A26" s="584" t="s">
        <v>120</v>
      </c>
      <c r="B26" s="567">
        <v>93.6</v>
      </c>
      <c r="C26" s="567">
        <v>97.7</v>
      </c>
      <c r="D26" s="567">
        <v>91.6</v>
      </c>
      <c r="E26" s="1262">
        <v>96</v>
      </c>
      <c r="F26" s="6">
        <v>99.5</v>
      </c>
    </row>
    <row r="27" spans="1:6">
      <c r="A27" s="585" t="s">
        <v>121</v>
      </c>
      <c r="B27" s="577">
        <v>100</v>
      </c>
      <c r="C27" s="577">
        <v>99.9</v>
      </c>
      <c r="D27" s="567">
        <v>107.8</v>
      </c>
      <c r="E27" s="1262">
        <v>101.5</v>
      </c>
      <c r="F27" s="6">
        <v>103.4</v>
      </c>
    </row>
    <row r="28" spans="1:6">
      <c r="A28" s="585" t="s">
        <v>122</v>
      </c>
      <c r="B28" s="567">
        <v>98.1</v>
      </c>
      <c r="C28" s="577">
        <v>100</v>
      </c>
      <c r="D28" s="567">
        <v>96.4</v>
      </c>
      <c r="E28" s="1262">
        <v>83.1</v>
      </c>
      <c r="F28" s="6">
        <v>98.9</v>
      </c>
    </row>
    <row r="29" spans="1:6" ht="24">
      <c r="A29" s="585" t="s">
        <v>629</v>
      </c>
      <c r="B29" s="567">
        <v>95.8</v>
      </c>
      <c r="C29" s="567">
        <v>97.4</v>
      </c>
      <c r="D29" s="567">
        <v>103.8</v>
      </c>
      <c r="E29" s="1262">
        <v>101.5</v>
      </c>
      <c r="F29" s="6">
        <v>98.1</v>
      </c>
    </row>
    <row r="30" spans="1:6" ht="24">
      <c r="A30" s="585" t="s">
        <v>198</v>
      </c>
      <c r="B30" s="577">
        <v>95.7</v>
      </c>
      <c r="C30" s="577">
        <v>102.3</v>
      </c>
      <c r="D30" s="567">
        <v>100.8</v>
      </c>
      <c r="E30" s="1262">
        <v>109.6</v>
      </c>
      <c r="F30" s="6">
        <v>106.6</v>
      </c>
    </row>
    <row r="31" spans="1:6">
      <c r="A31" s="584" t="s">
        <v>115</v>
      </c>
      <c r="B31" s="567">
        <v>48.8</v>
      </c>
      <c r="C31" s="567">
        <v>251.1</v>
      </c>
      <c r="D31" s="567">
        <v>132.80000000000001</v>
      </c>
      <c r="E31" s="1262">
        <v>117.3</v>
      </c>
      <c r="F31" s="6">
        <v>114.6</v>
      </c>
    </row>
    <row r="32" spans="1:6" ht="24">
      <c r="A32" s="585" t="s">
        <v>817</v>
      </c>
      <c r="B32" s="567">
        <v>152.9</v>
      </c>
      <c r="C32" s="567">
        <v>102.7</v>
      </c>
      <c r="D32" s="567">
        <v>142.30000000000001</v>
      </c>
      <c r="E32" s="1262">
        <v>107.4</v>
      </c>
      <c r="F32" s="6">
        <v>151.6</v>
      </c>
    </row>
    <row r="33" spans="1:6">
      <c r="A33" s="585" t="s">
        <v>200</v>
      </c>
      <c r="B33" s="567">
        <v>101.3</v>
      </c>
      <c r="C33" s="567">
        <v>99.8</v>
      </c>
      <c r="D33" s="567">
        <v>81.8</v>
      </c>
      <c r="E33" s="1262">
        <v>104.9</v>
      </c>
      <c r="F33" s="6">
        <v>100.6</v>
      </c>
    </row>
    <row r="34" spans="1:6">
      <c r="A34" s="595" t="s">
        <v>125</v>
      </c>
      <c r="B34" s="567">
        <v>99.1</v>
      </c>
      <c r="C34" s="567">
        <v>94.8</v>
      </c>
      <c r="D34" s="567">
        <v>85.4</v>
      </c>
      <c r="E34" s="1262">
        <v>93.8</v>
      </c>
      <c r="F34" s="6">
        <v>90.9</v>
      </c>
    </row>
    <row r="35" spans="1:6">
      <c r="A35" s="1246"/>
      <c r="B35" s="1270"/>
      <c r="C35" s="1270"/>
      <c r="D35" s="1214"/>
      <c r="E35" s="1102"/>
      <c r="F35" s="1102"/>
    </row>
    <row r="36" spans="1:6">
      <c r="A36" s="567"/>
      <c r="B36" s="567"/>
      <c r="C36" s="567"/>
      <c r="D36" s="567"/>
      <c r="E36" s="6"/>
      <c r="F36" s="6"/>
    </row>
    <row r="37" spans="1:6">
      <c r="A37" s="567"/>
      <c r="B37" s="567"/>
      <c r="C37" s="567"/>
      <c r="D37" s="567"/>
      <c r="E37" s="6"/>
      <c r="F37" s="6"/>
    </row>
    <row r="38" spans="1:6">
      <c r="A38" s="567"/>
      <c r="B38" s="567"/>
      <c r="C38" s="567"/>
      <c r="D38" s="567"/>
      <c r="E38" s="6"/>
      <c r="F38" s="6"/>
    </row>
    <row r="39" spans="1:6">
      <c r="A39" s="567"/>
      <c r="B39" s="567"/>
      <c r="C39" s="567"/>
      <c r="D39" s="567"/>
      <c r="E39" s="6"/>
      <c r="F39" s="6"/>
    </row>
    <row r="40" spans="1:6">
      <c r="A40" s="6"/>
      <c r="B40" s="6"/>
      <c r="C40" s="6"/>
      <c r="D40" s="6"/>
      <c r="E40" s="6"/>
      <c r="F40" s="6"/>
    </row>
    <row r="41" spans="1:6">
      <c r="A41" s="6"/>
      <c r="B41" s="6"/>
      <c r="C41" s="6"/>
      <c r="D41" s="6"/>
      <c r="E41" s="6"/>
      <c r="F41" s="6"/>
    </row>
    <row r="42" spans="1:6">
      <c r="A42" s="6"/>
      <c r="B42" s="6"/>
      <c r="C42" s="6"/>
      <c r="D42" s="6"/>
      <c r="E42" s="6"/>
      <c r="F42" s="6"/>
    </row>
    <row r="43" spans="1:6">
      <c r="A43" s="6"/>
      <c r="B43" s="6"/>
      <c r="C43" s="6"/>
      <c r="D43" s="6"/>
      <c r="E43" s="6"/>
      <c r="F43" s="6"/>
    </row>
    <row r="48" spans="1:6" ht="13.5" customHeight="1"/>
  </sheetData>
  <mergeCells count="4">
    <mergeCell ref="A2:C2"/>
    <mergeCell ref="A20:C20"/>
    <mergeCell ref="A1:D1"/>
    <mergeCell ref="A19:D19"/>
  </mergeCells>
  <pageMargins left="0.70866141732283472" right="0.70866141732283472" top="0.74803149606299213" bottom="0.74803149606299213" header="0.31496062992125984" footer="0.31496062992125984"/>
  <pageSetup paperSize="9" scale="85" firstPageNumber="19" orientation="portrait" useFirstPageNumber="1" r:id="rId1"/>
  <headerFooter alignWithMargins="0">
    <oddFooter>&amp;C&amp;P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00B050"/>
  </sheetPr>
  <dimension ref="A1:F92"/>
  <sheetViews>
    <sheetView topLeftCell="A58" zoomScaleNormal="100" workbookViewId="0">
      <selection activeCell="J74" sqref="J74"/>
    </sheetView>
  </sheetViews>
  <sheetFormatPr defaultRowHeight="12.75"/>
  <cols>
    <col min="1" max="1" width="42.5" customWidth="1"/>
    <col min="2" max="5" width="11.83203125" customWidth="1"/>
  </cols>
  <sheetData>
    <row r="1" spans="1:6">
      <c r="A1" s="1942" t="s">
        <v>201</v>
      </c>
      <c r="B1" s="1942"/>
      <c r="C1" s="1942"/>
      <c r="D1" s="1942"/>
    </row>
    <row r="2" spans="1:6" ht="15.75">
      <c r="A2" s="1943" t="s">
        <v>632</v>
      </c>
      <c r="B2" s="1943"/>
      <c r="C2" s="1943"/>
      <c r="D2" s="1943"/>
    </row>
    <row r="3" spans="1:6">
      <c r="A3" s="1946" t="s">
        <v>202</v>
      </c>
      <c r="B3" s="1946"/>
      <c r="C3" s="1946"/>
      <c r="D3" s="1281"/>
      <c r="E3" s="369"/>
      <c r="F3" s="369"/>
    </row>
    <row r="4" spans="1:6">
      <c r="A4" s="1282"/>
      <c r="B4" s="1283" t="s">
        <v>884</v>
      </c>
      <c r="C4" s="1283" t="s">
        <v>998</v>
      </c>
      <c r="D4" s="1283" t="s">
        <v>1177</v>
      </c>
      <c r="E4" s="1210">
        <v>2023</v>
      </c>
      <c r="F4" s="1654">
        <v>2024</v>
      </c>
    </row>
    <row r="5" spans="1:6">
      <c r="A5" s="617"/>
      <c r="B5" s="629"/>
      <c r="C5" s="629"/>
      <c r="D5" s="629"/>
    </row>
    <row r="6" spans="1:6">
      <c r="A6" s="627" t="s">
        <v>203</v>
      </c>
      <c r="B6" s="630">
        <v>107.7</v>
      </c>
      <c r="C6" s="630">
        <v>110.7</v>
      </c>
      <c r="D6" s="631">
        <v>109.38</v>
      </c>
      <c r="E6" s="1278">
        <v>108.19191136531001</v>
      </c>
      <c r="F6" s="1774">
        <v>104.53</v>
      </c>
    </row>
    <row r="7" spans="1:6">
      <c r="A7" s="628"/>
      <c r="B7" s="632"/>
      <c r="C7" s="632"/>
      <c r="D7" s="633"/>
      <c r="E7" s="1279"/>
      <c r="F7" s="1773"/>
    </row>
    <row r="8" spans="1:6">
      <c r="A8" s="626" t="s">
        <v>1407</v>
      </c>
      <c r="B8" s="632">
        <v>109</v>
      </c>
      <c r="C8" s="632">
        <v>111.2</v>
      </c>
      <c r="D8" s="633">
        <v>109.27</v>
      </c>
      <c r="E8" s="1279">
        <v>107.92</v>
      </c>
      <c r="F8" s="1773">
        <v>104.16</v>
      </c>
    </row>
    <row r="9" spans="1:6">
      <c r="A9" s="626" t="s">
        <v>204</v>
      </c>
      <c r="B9" s="632">
        <v>114</v>
      </c>
      <c r="C9" s="632">
        <v>113.9</v>
      </c>
      <c r="D9" s="633">
        <v>110.3</v>
      </c>
      <c r="E9" s="1279">
        <v>107.1</v>
      </c>
      <c r="F9" s="1773">
        <v>103.91</v>
      </c>
    </row>
    <row r="10" spans="1:6">
      <c r="A10" s="626" t="s">
        <v>205</v>
      </c>
      <c r="B10" s="632">
        <v>102</v>
      </c>
      <c r="C10" s="632">
        <v>108</v>
      </c>
      <c r="D10" s="633">
        <v>107.19</v>
      </c>
      <c r="E10" s="1279">
        <v>107.2</v>
      </c>
      <c r="F10" s="1773">
        <v>104.58</v>
      </c>
    </row>
    <row r="11" spans="1:6">
      <c r="A11" s="626" t="s">
        <v>206</v>
      </c>
      <c r="B11" s="632">
        <v>101.2</v>
      </c>
      <c r="C11" s="632">
        <v>107.7</v>
      </c>
      <c r="D11" s="633">
        <v>110</v>
      </c>
      <c r="E11" s="1279">
        <v>109.2</v>
      </c>
      <c r="F11" s="1773">
        <v>104.53</v>
      </c>
    </row>
    <row r="12" spans="1:6">
      <c r="A12" s="626" t="s">
        <v>207</v>
      </c>
      <c r="B12" s="632">
        <v>108.5</v>
      </c>
      <c r="C12" s="632">
        <v>108.3</v>
      </c>
      <c r="D12" s="633">
        <v>111.59</v>
      </c>
      <c r="E12" s="1279">
        <v>111.46056934853354</v>
      </c>
      <c r="F12" s="1773">
        <v>106.63</v>
      </c>
    </row>
    <row r="13" spans="1:6">
      <c r="A13" s="626" t="s">
        <v>208</v>
      </c>
      <c r="B13" s="632">
        <v>121.7</v>
      </c>
      <c r="C13" s="632">
        <v>114.5</v>
      </c>
      <c r="D13" s="633">
        <v>106.99</v>
      </c>
      <c r="E13" s="1279">
        <v>103.97023690952001</v>
      </c>
      <c r="F13" s="1773">
        <v>108.43</v>
      </c>
    </row>
    <row r="14" spans="1:6">
      <c r="A14" s="626" t="s">
        <v>209</v>
      </c>
      <c r="B14" s="632">
        <v>99.9</v>
      </c>
      <c r="C14" s="632">
        <v>108.1</v>
      </c>
      <c r="D14" s="633">
        <v>104.47</v>
      </c>
      <c r="E14" s="1279">
        <v>103.11842571089555</v>
      </c>
      <c r="F14" s="1773">
        <v>101.51</v>
      </c>
    </row>
    <row r="15" spans="1:6">
      <c r="A15" s="626" t="s">
        <v>210</v>
      </c>
      <c r="B15" s="632">
        <v>108.5</v>
      </c>
      <c r="C15" s="632">
        <v>114.6</v>
      </c>
      <c r="D15" s="633">
        <v>101.13</v>
      </c>
      <c r="E15" s="1279">
        <v>109.96881007792571</v>
      </c>
      <c r="F15" s="1773">
        <v>102.88</v>
      </c>
    </row>
    <row r="16" spans="1:6">
      <c r="A16" s="626" t="s">
        <v>211</v>
      </c>
      <c r="B16" s="632">
        <v>133.4</v>
      </c>
      <c r="C16" s="632">
        <v>125.7</v>
      </c>
      <c r="D16" s="633">
        <v>106.11</v>
      </c>
      <c r="E16" s="1279">
        <v>95.39570041383287</v>
      </c>
      <c r="F16" s="1773">
        <v>92.78</v>
      </c>
    </row>
    <row r="17" spans="1:6">
      <c r="A17" s="626" t="s">
        <v>212</v>
      </c>
      <c r="B17" s="632">
        <v>110.5</v>
      </c>
      <c r="C17" s="632">
        <v>118.3</v>
      </c>
      <c r="D17" s="633">
        <v>100.72</v>
      </c>
      <c r="E17" s="1279">
        <v>112.69167839580689</v>
      </c>
      <c r="F17" s="1773">
        <v>98.24</v>
      </c>
    </row>
    <row r="18" spans="1:6">
      <c r="A18" s="626" t="s">
        <v>213</v>
      </c>
      <c r="B18" s="632">
        <v>110.4</v>
      </c>
      <c r="C18" s="632">
        <v>120.8</v>
      </c>
      <c r="D18" s="633">
        <v>124.33</v>
      </c>
      <c r="E18" s="1279">
        <v>99.555317311862268</v>
      </c>
      <c r="F18" s="1773">
        <v>99.47</v>
      </c>
    </row>
    <row r="19" spans="1:6">
      <c r="A19" s="626" t="s">
        <v>67</v>
      </c>
      <c r="B19" s="632">
        <v>107.3</v>
      </c>
      <c r="C19" s="632">
        <v>107.7</v>
      </c>
      <c r="D19" s="633">
        <v>107.46</v>
      </c>
      <c r="E19" s="1279">
        <v>107.70292071953227</v>
      </c>
      <c r="F19" s="1773">
        <v>104.68</v>
      </c>
    </row>
    <row r="20" spans="1:6">
      <c r="A20" s="626" t="s">
        <v>214</v>
      </c>
      <c r="B20" s="632">
        <v>104.8</v>
      </c>
      <c r="C20" s="632">
        <v>105.8</v>
      </c>
      <c r="D20" s="633">
        <v>109.27</v>
      </c>
      <c r="E20" s="1279">
        <v>113.68070685760728</v>
      </c>
      <c r="F20" s="1773">
        <v>106.41</v>
      </c>
    </row>
    <row r="21" spans="1:6">
      <c r="A21" s="626" t="s">
        <v>215</v>
      </c>
      <c r="B21" s="632">
        <v>113.1</v>
      </c>
      <c r="C21" s="632">
        <v>110.4</v>
      </c>
      <c r="D21" s="633">
        <v>111.37</v>
      </c>
      <c r="E21" s="1279">
        <v>111.72530944239625</v>
      </c>
      <c r="F21" s="1773">
        <v>108.71</v>
      </c>
    </row>
    <row r="22" spans="1:6">
      <c r="A22" s="570" t="s">
        <v>216</v>
      </c>
      <c r="B22" s="632">
        <v>103.5</v>
      </c>
      <c r="C22" s="632">
        <v>103.7</v>
      </c>
      <c r="D22" s="633">
        <v>108.57</v>
      </c>
      <c r="E22" s="1279">
        <v>106.53</v>
      </c>
      <c r="F22" s="1773">
        <v>102.1</v>
      </c>
    </row>
    <row r="23" spans="1:6" ht="24">
      <c r="A23" s="626" t="s">
        <v>1408</v>
      </c>
      <c r="B23" s="632">
        <v>100.5</v>
      </c>
      <c r="C23" s="632">
        <v>106.3</v>
      </c>
      <c r="D23" s="633">
        <v>103.56</v>
      </c>
      <c r="E23" s="1279">
        <v>110.66</v>
      </c>
      <c r="F23" s="1773">
        <v>105.01</v>
      </c>
    </row>
    <row r="24" spans="1:6" ht="12.75" customHeight="1">
      <c r="A24" s="626" t="s">
        <v>217</v>
      </c>
      <c r="B24" s="632">
        <v>102.9</v>
      </c>
      <c r="C24" s="632">
        <v>107.2</v>
      </c>
      <c r="D24" s="633">
        <v>113.34</v>
      </c>
      <c r="E24" s="1279">
        <v>108.09</v>
      </c>
      <c r="F24" s="1773">
        <v>102.27</v>
      </c>
    </row>
    <row r="25" spans="1:6">
      <c r="A25" s="626" t="s">
        <v>218</v>
      </c>
      <c r="B25" s="632">
        <v>105.2</v>
      </c>
      <c r="C25" s="632">
        <v>106.9</v>
      </c>
      <c r="D25" s="633">
        <v>105.87</v>
      </c>
      <c r="E25" s="1279">
        <v>106.79</v>
      </c>
      <c r="F25" s="1773">
        <v>102.98</v>
      </c>
    </row>
    <row r="26" spans="1:6">
      <c r="A26" s="626" t="s">
        <v>219</v>
      </c>
      <c r="B26" s="632">
        <v>97.5</v>
      </c>
      <c r="C26" s="632">
        <v>125.5</v>
      </c>
      <c r="D26" s="633">
        <v>115.11</v>
      </c>
      <c r="E26" s="1279">
        <v>107.31879025252424</v>
      </c>
      <c r="F26" s="1773">
        <v>102.64</v>
      </c>
    </row>
    <row r="27" spans="1:6">
      <c r="A27" s="626" t="s">
        <v>220</v>
      </c>
      <c r="B27" s="632">
        <v>100.3</v>
      </c>
      <c r="C27" s="632">
        <v>100</v>
      </c>
      <c r="D27" s="633">
        <v>100</v>
      </c>
      <c r="E27" s="1279">
        <v>107.11372713307985</v>
      </c>
      <c r="F27" s="1773">
        <v>100.04</v>
      </c>
    </row>
    <row r="28" spans="1:6" ht="24">
      <c r="A28" s="626" t="s">
        <v>1409</v>
      </c>
      <c r="B28" s="632">
        <v>102.4</v>
      </c>
      <c r="C28" s="632">
        <v>117.5</v>
      </c>
      <c r="D28" s="633">
        <v>120.03</v>
      </c>
      <c r="E28" s="1279">
        <v>102.80240816928927</v>
      </c>
      <c r="F28" s="1773">
        <v>104.2</v>
      </c>
    </row>
    <row r="29" spans="1:6">
      <c r="A29" s="626" t="s">
        <v>115</v>
      </c>
      <c r="B29" s="632">
        <v>100.9</v>
      </c>
      <c r="C29" s="632">
        <v>102.2</v>
      </c>
      <c r="D29" s="633">
        <v>100</v>
      </c>
      <c r="E29" s="1279">
        <v>112.73260867376797</v>
      </c>
      <c r="F29" s="1773">
        <v>126.29</v>
      </c>
    </row>
    <row r="30" spans="1:6">
      <c r="A30" s="626" t="s">
        <v>221</v>
      </c>
      <c r="B30" s="619">
        <v>101.6</v>
      </c>
      <c r="C30" s="619">
        <v>112.8</v>
      </c>
      <c r="D30" s="620">
        <v>111.56</v>
      </c>
      <c r="E30" s="1279">
        <v>104.73079502134237</v>
      </c>
      <c r="F30" s="1773">
        <v>105.39</v>
      </c>
    </row>
    <row r="31" spans="1:6">
      <c r="A31" s="1284"/>
      <c r="B31" s="1285"/>
      <c r="C31" s="1285"/>
      <c r="D31" s="1285"/>
      <c r="E31" s="369"/>
      <c r="F31" s="369"/>
    </row>
    <row r="32" spans="1:6">
      <c r="A32" s="618"/>
      <c r="B32" s="620"/>
      <c r="C32" s="620"/>
      <c r="D32" s="620"/>
    </row>
    <row r="33" spans="1:6">
      <c r="A33" s="618"/>
      <c r="B33" s="620"/>
      <c r="C33" s="620"/>
      <c r="D33" s="620"/>
    </row>
    <row r="34" spans="1:6" ht="36.75" customHeight="1">
      <c r="A34" s="1944" t="s">
        <v>633</v>
      </c>
      <c r="B34" s="1944"/>
      <c r="C34" s="1944"/>
      <c r="D34" s="1944"/>
    </row>
    <row r="35" spans="1:6">
      <c r="A35" s="1941" t="s">
        <v>222</v>
      </c>
      <c r="B35" s="1941"/>
      <c r="C35" s="1941"/>
      <c r="D35" s="1281"/>
      <c r="E35" s="369"/>
      <c r="F35" s="369"/>
    </row>
    <row r="36" spans="1:6">
      <c r="A36" s="1282"/>
      <c r="B36" s="1283" t="s">
        <v>884</v>
      </c>
      <c r="C36" s="1283" t="s">
        <v>998</v>
      </c>
      <c r="D36" s="1283" t="s">
        <v>1177</v>
      </c>
      <c r="E36" s="1210">
        <v>2023</v>
      </c>
      <c r="F36" s="1653">
        <v>2024</v>
      </c>
    </row>
    <row r="37" spans="1:6">
      <c r="A37" s="617"/>
      <c r="B37" s="634"/>
      <c r="C37" s="634"/>
      <c r="D37" s="634"/>
    </row>
    <row r="38" spans="1:6">
      <c r="A38" s="621" t="s">
        <v>634</v>
      </c>
      <c r="B38" s="634">
        <v>90.31</v>
      </c>
      <c r="C38" s="634">
        <v>93.05</v>
      </c>
      <c r="D38" s="634">
        <v>96.2</v>
      </c>
      <c r="E38" s="1280">
        <v>131.63999999999999</v>
      </c>
      <c r="F38" s="34">
        <v>153.63</v>
      </c>
    </row>
    <row r="39" spans="1:6">
      <c r="A39" s="621" t="s">
        <v>223</v>
      </c>
      <c r="B39" s="634">
        <v>64.05</v>
      </c>
      <c r="C39" s="634">
        <v>64.23</v>
      </c>
      <c r="D39" s="634">
        <v>69.5</v>
      </c>
      <c r="E39" s="1280">
        <v>72.739999999999995</v>
      </c>
      <c r="F39" s="34">
        <v>80.709999999999994</v>
      </c>
    </row>
    <row r="40" spans="1:6">
      <c r="A40" s="621" t="s">
        <v>224</v>
      </c>
      <c r="B40" s="634">
        <v>37.4</v>
      </c>
      <c r="C40" s="634">
        <v>39.75</v>
      </c>
      <c r="D40" s="634">
        <v>48.33</v>
      </c>
      <c r="E40" s="1280">
        <v>50.5</v>
      </c>
      <c r="F40" s="34">
        <v>50.25</v>
      </c>
    </row>
    <row r="41" spans="1:6">
      <c r="A41" s="621" t="s">
        <v>225</v>
      </c>
      <c r="B41" s="634">
        <v>369.48</v>
      </c>
      <c r="C41" s="634">
        <v>460.37</v>
      </c>
      <c r="D41" s="634">
        <v>508.04</v>
      </c>
      <c r="E41" s="1280">
        <v>524.65</v>
      </c>
      <c r="F41" s="34">
        <v>543.6</v>
      </c>
    </row>
    <row r="42" spans="1:6">
      <c r="A42" s="621" t="s">
        <v>226</v>
      </c>
      <c r="B42" s="634">
        <v>378.93</v>
      </c>
      <c r="C42" s="634">
        <v>489.69</v>
      </c>
      <c r="D42" s="634">
        <v>574.59</v>
      </c>
      <c r="E42" s="1280">
        <v>600</v>
      </c>
      <c r="F42" s="34">
        <v>610.63</v>
      </c>
    </row>
    <row r="43" spans="1:6">
      <c r="A43" s="621" t="s">
        <v>635</v>
      </c>
      <c r="B43" s="634">
        <v>32.950000000000003</v>
      </c>
      <c r="C43" s="634">
        <v>38.58</v>
      </c>
      <c r="D43" s="634">
        <v>46.77</v>
      </c>
      <c r="E43" s="1280">
        <v>49.67</v>
      </c>
      <c r="F43" s="34">
        <v>51.86</v>
      </c>
    </row>
    <row r="44" spans="1:6">
      <c r="A44" s="621" t="s">
        <v>636</v>
      </c>
      <c r="B44" s="634">
        <v>94.45</v>
      </c>
      <c r="C44" s="634">
        <v>119.32</v>
      </c>
      <c r="D44" s="634">
        <v>127.44</v>
      </c>
      <c r="E44" s="1280">
        <v>136.08000000000001</v>
      </c>
      <c r="F44" s="34">
        <v>138.63999999999999</v>
      </c>
    </row>
    <row r="45" spans="1:6">
      <c r="A45" s="622" t="s">
        <v>637</v>
      </c>
      <c r="B45" s="634">
        <v>360.66</v>
      </c>
      <c r="C45" s="634">
        <v>357.55</v>
      </c>
      <c r="D45" s="634">
        <v>428.2</v>
      </c>
      <c r="E45" s="1280">
        <v>460.01</v>
      </c>
      <c r="F45" s="34">
        <v>463.49</v>
      </c>
    </row>
    <row r="46" spans="1:6">
      <c r="A46" s="621" t="s">
        <v>638</v>
      </c>
      <c r="B46" s="634">
        <v>104.08</v>
      </c>
      <c r="C46" s="634">
        <v>165.03</v>
      </c>
      <c r="D46" s="634">
        <v>181.16</v>
      </c>
      <c r="E46" s="1280">
        <v>165.46</v>
      </c>
      <c r="F46" s="34">
        <v>152.28</v>
      </c>
    </row>
    <row r="47" spans="1:6">
      <c r="A47" s="621" t="s">
        <v>227</v>
      </c>
      <c r="B47" s="634">
        <v>66.78</v>
      </c>
      <c r="C47" s="634">
        <v>57.02</v>
      </c>
      <c r="D47" s="634">
        <v>55.42</v>
      </c>
      <c r="E47" s="1280">
        <v>78.819999999999993</v>
      </c>
      <c r="F47" s="34">
        <v>88.17</v>
      </c>
    </row>
    <row r="48" spans="1:6" ht="13.5" customHeight="1">
      <c r="A48" s="621" t="s">
        <v>639</v>
      </c>
      <c r="B48" s="634">
        <v>21.36</v>
      </c>
      <c r="C48" s="634">
        <v>22.66</v>
      </c>
      <c r="D48" s="634">
        <v>30.05</v>
      </c>
      <c r="E48" s="1280">
        <v>28.1</v>
      </c>
      <c r="F48" s="34">
        <v>24.61</v>
      </c>
    </row>
    <row r="49" spans="1:6">
      <c r="A49" s="621" t="s">
        <v>80</v>
      </c>
      <c r="B49" s="634">
        <v>26.02</v>
      </c>
      <c r="C49" s="634">
        <v>35.82</v>
      </c>
      <c r="D49" s="634">
        <v>31.05</v>
      </c>
      <c r="E49" s="1280">
        <v>28.95</v>
      </c>
      <c r="F49" s="34">
        <v>31.27</v>
      </c>
    </row>
    <row r="50" spans="1:6">
      <c r="A50" s="621" t="s">
        <v>640</v>
      </c>
      <c r="B50" s="634">
        <v>49.81</v>
      </c>
      <c r="C50" s="634">
        <v>67.48</v>
      </c>
      <c r="D50" s="634">
        <v>95.36</v>
      </c>
      <c r="E50" s="1280">
        <v>90.13</v>
      </c>
      <c r="F50" s="34">
        <v>87.2</v>
      </c>
    </row>
    <row r="51" spans="1:6">
      <c r="A51" s="621" t="s">
        <v>641</v>
      </c>
      <c r="B51" s="634">
        <v>165.17</v>
      </c>
      <c r="C51" s="634">
        <v>178.45</v>
      </c>
      <c r="D51" s="634">
        <v>204.83</v>
      </c>
      <c r="E51" s="1280">
        <v>227.06</v>
      </c>
      <c r="F51" s="34">
        <v>231.87</v>
      </c>
    </row>
    <row r="52" spans="1:6">
      <c r="A52" s="623" t="s">
        <v>228</v>
      </c>
      <c r="B52" s="634">
        <v>74.61</v>
      </c>
      <c r="C52" s="634">
        <v>81.69</v>
      </c>
      <c r="D52" s="634">
        <v>99.26</v>
      </c>
      <c r="E52" s="1280">
        <v>115.73</v>
      </c>
      <c r="F52" s="34">
        <v>122.79</v>
      </c>
    </row>
    <row r="53" spans="1:6">
      <c r="A53" s="623" t="s">
        <v>818</v>
      </c>
      <c r="B53" s="634">
        <v>26.1</v>
      </c>
      <c r="C53" s="634">
        <v>28.02</v>
      </c>
      <c r="D53" s="634">
        <v>78.650000000000006</v>
      </c>
      <c r="E53" s="1280">
        <v>34.72</v>
      </c>
      <c r="F53" s="34">
        <v>35.14</v>
      </c>
    </row>
    <row r="54" spans="1:6">
      <c r="A54" s="623" t="s">
        <v>229</v>
      </c>
      <c r="B54" s="634">
        <v>57.49</v>
      </c>
      <c r="C54" s="634">
        <v>59.81</v>
      </c>
      <c r="D54" s="634">
        <v>68.22</v>
      </c>
      <c r="E54" s="1280">
        <v>76.08</v>
      </c>
      <c r="F54" s="34">
        <v>77.52</v>
      </c>
    </row>
    <row r="55" spans="1:6">
      <c r="A55" s="621" t="s">
        <v>642</v>
      </c>
      <c r="B55" s="634">
        <v>1451.28</v>
      </c>
      <c r="C55" s="634">
        <v>1552.73</v>
      </c>
      <c r="D55" s="634">
        <v>1767.76</v>
      </c>
      <c r="E55" s="1280">
        <v>1839.36</v>
      </c>
      <c r="F55" s="34">
        <v>1848.9</v>
      </c>
    </row>
    <row r="56" spans="1:6">
      <c r="A56" s="621" t="s">
        <v>230</v>
      </c>
      <c r="B56" s="634">
        <v>4729.38</v>
      </c>
      <c r="C56" s="634">
        <v>4866.7299999999996</v>
      </c>
      <c r="D56" s="634">
        <v>5336.33</v>
      </c>
      <c r="E56" s="1280">
        <v>5453.1</v>
      </c>
      <c r="F56" s="34">
        <v>5437.1</v>
      </c>
    </row>
    <row r="57" spans="1:6">
      <c r="A57" s="621" t="s">
        <v>231</v>
      </c>
      <c r="B57" s="634">
        <v>16998.45</v>
      </c>
      <c r="C57" s="634">
        <v>17048.900000000001</v>
      </c>
      <c r="D57" s="634">
        <v>18527.23</v>
      </c>
      <c r="E57" s="1280">
        <v>18621.38</v>
      </c>
      <c r="F57" s="34">
        <v>18961.3</v>
      </c>
    </row>
    <row r="58" spans="1:6">
      <c r="A58" s="621" t="s">
        <v>232</v>
      </c>
      <c r="B58" s="634">
        <v>14545.18</v>
      </c>
      <c r="C58" s="634">
        <v>14602.42</v>
      </c>
      <c r="D58" s="634">
        <v>16073.29</v>
      </c>
      <c r="E58" s="34">
        <v>16102.11</v>
      </c>
      <c r="F58" s="34">
        <v>16065.9</v>
      </c>
    </row>
    <row r="59" spans="1:6">
      <c r="A59" s="623" t="s">
        <v>643</v>
      </c>
      <c r="B59" s="634">
        <v>31.6</v>
      </c>
      <c r="C59" s="634">
        <v>48.4</v>
      </c>
      <c r="D59" s="634">
        <v>62.08</v>
      </c>
      <c r="E59" s="34">
        <v>60</v>
      </c>
      <c r="F59" s="34">
        <v>61.17</v>
      </c>
    </row>
    <row r="60" spans="1:6">
      <c r="A60" s="621" t="s">
        <v>644</v>
      </c>
      <c r="B60" s="634">
        <v>187.44</v>
      </c>
      <c r="C60" s="634">
        <v>197</v>
      </c>
      <c r="D60" s="634">
        <v>200</v>
      </c>
      <c r="E60" s="34">
        <v>212.27</v>
      </c>
      <c r="F60" s="34">
        <v>214.34</v>
      </c>
    </row>
    <row r="61" spans="1:6">
      <c r="A61" s="621" t="s">
        <v>233</v>
      </c>
      <c r="B61" s="634">
        <v>0</v>
      </c>
      <c r="C61" s="634">
        <v>0</v>
      </c>
      <c r="D61" s="634">
        <v>0</v>
      </c>
      <c r="E61" s="34">
        <v>0</v>
      </c>
      <c r="F61" s="34">
        <v>0</v>
      </c>
    </row>
    <row r="62" spans="1:6">
      <c r="A62" s="621" t="s">
        <v>234</v>
      </c>
      <c r="B62" s="634">
        <v>298.94</v>
      </c>
      <c r="C62" s="634">
        <v>307.22000000000003</v>
      </c>
      <c r="D62" s="634">
        <v>360.73</v>
      </c>
      <c r="E62" s="34">
        <v>387.27</v>
      </c>
      <c r="F62" s="34">
        <v>384.06</v>
      </c>
    </row>
    <row r="63" spans="1:6">
      <c r="A63" s="1286"/>
      <c r="B63" s="1945"/>
      <c r="C63" s="1945"/>
      <c r="D63" s="1945"/>
      <c r="E63" s="369"/>
      <c r="F63" s="34"/>
    </row>
    <row r="64" spans="1:6">
      <c r="A64" s="1282"/>
      <c r="B64" s="1283" t="s">
        <v>884</v>
      </c>
      <c r="C64" s="1283" t="s">
        <v>998</v>
      </c>
      <c r="D64" s="1283" t="s">
        <v>1177</v>
      </c>
      <c r="E64" s="1210">
        <v>2023</v>
      </c>
      <c r="F64" s="1754">
        <v>2024</v>
      </c>
    </row>
    <row r="65" spans="1:6">
      <c r="A65" s="621" t="s">
        <v>235</v>
      </c>
      <c r="B65" s="634">
        <v>62.24</v>
      </c>
      <c r="C65" s="634">
        <v>62.24</v>
      </c>
      <c r="D65" s="634">
        <v>62.24</v>
      </c>
      <c r="E65" s="34">
        <v>103.74</v>
      </c>
      <c r="F65" s="34">
        <v>103.74</v>
      </c>
    </row>
    <row r="66" spans="1:6">
      <c r="A66" s="621" t="s">
        <v>236</v>
      </c>
      <c r="B66" s="634">
        <v>0.77</v>
      </c>
      <c r="C66" s="634">
        <v>0.77</v>
      </c>
      <c r="D66" s="634">
        <v>0.77</v>
      </c>
      <c r="E66" s="34">
        <v>1</v>
      </c>
      <c r="F66" s="34">
        <v>1.07</v>
      </c>
    </row>
    <row r="67" spans="1:6">
      <c r="A67" s="1287"/>
      <c r="B67" s="1288"/>
      <c r="C67" s="1288"/>
      <c r="D67" s="1289"/>
      <c r="E67" s="369"/>
      <c r="F67" s="369"/>
    </row>
    <row r="68" spans="1:6">
      <c r="A68" s="624"/>
      <c r="B68" s="616"/>
      <c r="C68" s="616"/>
      <c r="D68" s="616"/>
    </row>
    <row r="69" spans="1:6" ht="32.25" customHeight="1">
      <c r="A69" s="1944" t="s">
        <v>645</v>
      </c>
      <c r="B69" s="1944"/>
      <c r="C69" s="1944"/>
      <c r="D69" s="1944"/>
    </row>
    <row r="70" spans="1:6">
      <c r="A70" s="1941" t="s">
        <v>237</v>
      </c>
      <c r="B70" s="1941"/>
      <c r="C70" s="1941"/>
      <c r="D70" s="1281"/>
      <c r="E70" s="369"/>
      <c r="F70" s="369"/>
    </row>
    <row r="71" spans="1:6">
      <c r="A71" s="1282"/>
      <c r="B71" s="1283" t="s">
        <v>884</v>
      </c>
      <c r="C71" s="1283" t="s">
        <v>998</v>
      </c>
      <c r="D71" s="1283" t="s">
        <v>1177</v>
      </c>
      <c r="E71" s="1210">
        <v>2023</v>
      </c>
      <c r="F71" s="1654">
        <v>2024</v>
      </c>
    </row>
    <row r="72" spans="1:6">
      <c r="A72" s="617"/>
      <c r="B72" s="616"/>
      <c r="C72" s="616"/>
      <c r="D72" s="616"/>
    </row>
    <row r="73" spans="1:6" ht="24">
      <c r="A73" s="625" t="s">
        <v>1410</v>
      </c>
      <c r="B73" s="634">
        <v>0</v>
      </c>
      <c r="C73" s="634">
        <v>0</v>
      </c>
      <c r="D73" s="634">
        <v>0</v>
      </c>
      <c r="E73" s="1280">
        <v>0</v>
      </c>
      <c r="F73" s="1280">
        <v>0</v>
      </c>
    </row>
    <row r="74" spans="1:6" ht="24">
      <c r="A74" s="625" t="s">
        <v>1411</v>
      </c>
      <c r="B74" s="634">
        <v>0</v>
      </c>
      <c r="C74" s="634">
        <v>0</v>
      </c>
      <c r="D74" s="634">
        <v>0</v>
      </c>
      <c r="E74" s="1280">
        <v>0</v>
      </c>
      <c r="F74" s="1280">
        <v>0</v>
      </c>
    </row>
    <row r="75" spans="1:6" ht="24">
      <c r="A75" s="625" t="s">
        <v>1412</v>
      </c>
      <c r="B75" s="634">
        <v>79.72</v>
      </c>
      <c r="C75" s="634">
        <v>79.95</v>
      </c>
      <c r="D75" s="634">
        <v>80</v>
      </c>
      <c r="E75" s="1280">
        <v>99.63</v>
      </c>
      <c r="F75" s="34">
        <v>101.34</v>
      </c>
    </row>
    <row r="76" spans="1:6">
      <c r="A76" s="625" t="s">
        <v>238</v>
      </c>
      <c r="B76" s="634">
        <v>39.97</v>
      </c>
      <c r="C76" s="634">
        <v>44.39</v>
      </c>
      <c r="D76" s="634">
        <v>59.95</v>
      </c>
      <c r="E76" s="1280">
        <v>68.06</v>
      </c>
      <c r="F76" s="34">
        <v>65.900000000000006</v>
      </c>
    </row>
    <row r="77" spans="1:6" ht="24">
      <c r="A77" s="625" t="s">
        <v>1413</v>
      </c>
      <c r="B77" s="634">
        <v>10</v>
      </c>
      <c r="C77" s="634">
        <v>10</v>
      </c>
      <c r="D77" s="634">
        <v>12.8</v>
      </c>
      <c r="E77" s="1280">
        <v>15</v>
      </c>
      <c r="F77" s="34">
        <v>14.2</v>
      </c>
    </row>
    <row r="78" spans="1:6" ht="24">
      <c r="A78" s="625" t="s">
        <v>1414</v>
      </c>
      <c r="B78" s="634">
        <v>4.8</v>
      </c>
      <c r="C78" s="634">
        <v>4.57</v>
      </c>
      <c r="D78" s="634">
        <v>3.88</v>
      </c>
      <c r="E78" s="1280">
        <v>3.97</v>
      </c>
      <c r="F78" s="34">
        <v>45</v>
      </c>
    </row>
    <row r="79" spans="1:6" ht="24">
      <c r="A79" s="625" t="s">
        <v>1415</v>
      </c>
      <c r="B79" s="634">
        <v>244.66</v>
      </c>
      <c r="C79" s="634">
        <v>265.04000000000002</v>
      </c>
      <c r="D79" s="634">
        <v>348.32</v>
      </c>
      <c r="E79" s="1280">
        <v>371.31</v>
      </c>
      <c r="F79" s="34">
        <v>380.75</v>
      </c>
    </row>
    <row r="80" spans="1:6">
      <c r="A80" s="625" t="s">
        <v>239</v>
      </c>
      <c r="B80" s="634">
        <v>374.83</v>
      </c>
      <c r="C80" s="634">
        <v>393.9</v>
      </c>
      <c r="D80" s="634">
        <v>439.1</v>
      </c>
      <c r="E80" s="1280">
        <v>461.7</v>
      </c>
      <c r="F80" s="34">
        <v>463.71</v>
      </c>
    </row>
    <row r="81" spans="1:6" ht="24.75" thickBot="1">
      <c r="A81" s="1290" t="s">
        <v>1416</v>
      </c>
      <c r="B81" s="1289">
        <v>78.209999999999994</v>
      </c>
      <c r="C81" s="1289">
        <v>78.48</v>
      </c>
      <c r="D81" s="1289">
        <v>87.25</v>
      </c>
      <c r="E81" s="1291">
        <v>90</v>
      </c>
      <c r="F81" s="1775">
        <v>101.6</v>
      </c>
    </row>
    <row r="82" spans="1:6">
      <c r="A82" s="624"/>
      <c r="B82" s="616"/>
      <c r="C82" s="616"/>
      <c r="D82" s="616"/>
    </row>
    <row r="83" spans="1:6">
      <c r="A83" s="624"/>
      <c r="B83" s="616"/>
      <c r="C83" s="616"/>
      <c r="D83" s="616"/>
    </row>
    <row r="84" spans="1:6">
      <c r="A84" s="624"/>
      <c r="B84" s="616"/>
      <c r="C84" s="616"/>
      <c r="D84" s="616"/>
    </row>
    <row r="85" spans="1:6">
      <c r="A85" s="624"/>
      <c r="B85" s="616"/>
      <c r="C85" s="616"/>
      <c r="D85" s="616"/>
    </row>
    <row r="86" spans="1:6">
      <c r="A86" s="624"/>
      <c r="B86" s="616"/>
      <c r="C86" s="616"/>
      <c r="D86" s="616"/>
    </row>
    <row r="87" spans="1:6">
      <c r="A87" s="624"/>
      <c r="B87" s="616"/>
      <c r="C87" s="616"/>
      <c r="D87" s="616"/>
    </row>
    <row r="88" spans="1:6">
      <c r="A88" s="35"/>
      <c r="B88" s="34"/>
      <c r="C88" s="34"/>
      <c r="D88" s="34"/>
    </row>
    <row r="89" spans="1:6">
      <c r="A89" s="35"/>
      <c r="B89" s="34"/>
      <c r="C89" s="34"/>
      <c r="D89" s="34"/>
    </row>
    <row r="90" spans="1:6">
      <c r="A90" s="35"/>
      <c r="B90" s="34"/>
      <c r="C90" s="34"/>
      <c r="D90" s="34"/>
    </row>
    <row r="91" spans="1:6">
      <c r="A91" s="35"/>
      <c r="B91" s="34"/>
      <c r="C91" s="34"/>
      <c r="D91" s="34"/>
    </row>
    <row r="92" spans="1:6">
      <c r="A92" s="35"/>
      <c r="B92" s="34"/>
      <c r="C92" s="34"/>
      <c r="D92" s="34"/>
    </row>
  </sheetData>
  <mergeCells count="8">
    <mergeCell ref="A70:C70"/>
    <mergeCell ref="A1:D1"/>
    <mergeCell ref="A2:D2"/>
    <mergeCell ref="A34:D34"/>
    <mergeCell ref="A69:D69"/>
    <mergeCell ref="B63:D63"/>
    <mergeCell ref="A3:C3"/>
    <mergeCell ref="A35:C35"/>
  </mergeCells>
  <pageMargins left="0.70866141732283472" right="0.70866141732283472" top="0.74803149606299213" bottom="0.74803149606299213" header="0.31496062992125984" footer="0.31496062992125984"/>
  <pageSetup paperSize="9" scale="85" firstPageNumber="19" orientation="portrait" useFirstPageNumber="1" r:id="rId1"/>
  <headerFooter alignWithMargins="0">
    <oddFooter>&amp;C&amp;P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90"/>
  <sheetViews>
    <sheetView view="pageBreakPreview" topLeftCell="A31" zoomScaleNormal="100" zoomScaleSheetLayoutView="100" workbookViewId="0">
      <selection activeCell="E95" sqref="E95"/>
    </sheetView>
  </sheetViews>
  <sheetFormatPr defaultRowHeight="12.75"/>
  <cols>
    <col min="1" max="1" width="45" customWidth="1"/>
    <col min="2" max="3" width="11.83203125" customWidth="1"/>
    <col min="4" max="4" width="15.1640625" customWidth="1"/>
    <col min="5" max="5" width="12.33203125" customWidth="1"/>
    <col min="6" max="6" width="13.83203125" customWidth="1"/>
  </cols>
  <sheetData>
    <row r="1" spans="1:10" s="131" customFormat="1" ht="23.25" customHeight="1">
      <c r="A1" s="1949" t="s">
        <v>1088</v>
      </c>
      <c r="B1" s="1949"/>
      <c r="C1" s="1949"/>
      <c r="D1" s="1949"/>
      <c r="E1" s="1949"/>
    </row>
    <row r="2" spans="1:10" s="131" customFormat="1" ht="18" customHeight="1">
      <c r="A2" s="232" t="s">
        <v>1087</v>
      </c>
      <c r="B2" s="232"/>
      <c r="C2" s="232"/>
      <c r="D2" s="232"/>
      <c r="E2" s="232"/>
    </row>
    <row r="3" spans="1:10" s="132" customFormat="1" ht="18" customHeight="1">
      <c r="A3" s="1293" t="s">
        <v>1089</v>
      </c>
      <c r="B3" s="1293"/>
      <c r="C3" s="1293"/>
      <c r="D3" s="1294"/>
      <c r="E3" s="1295"/>
      <c r="F3" s="1295"/>
    </row>
    <row r="4" spans="1:10" s="132" customFormat="1" ht="18" customHeight="1">
      <c r="A4" s="1296"/>
      <c r="B4" s="1297">
        <v>2020</v>
      </c>
      <c r="C4" s="1297">
        <v>2021</v>
      </c>
      <c r="D4" s="1297">
        <v>2022</v>
      </c>
      <c r="E4" s="1298">
        <v>2023</v>
      </c>
      <c r="F4" s="1679">
        <v>2024</v>
      </c>
    </row>
    <row r="5" spans="1:10" s="132" customFormat="1" ht="1.5" customHeight="1">
      <c r="A5" s="134"/>
      <c r="B5" s="135"/>
      <c r="C5" s="135"/>
      <c r="F5" s="136"/>
      <c r="G5" s="136"/>
      <c r="H5" s="136"/>
      <c r="I5" s="136"/>
    </row>
    <row r="6" spans="1:10" s="132" customFormat="1" ht="21.75" customHeight="1">
      <c r="A6" s="152" t="s">
        <v>864</v>
      </c>
      <c r="B6" s="801">
        <v>1311965.3</v>
      </c>
      <c r="C6" s="801">
        <v>1943128</v>
      </c>
      <c r="D6" s="802">
        <v>2107690.7000000002</v>
      </c>
      <c r="E6" s="802">
        <v>3583750.3</v>
      </c>
      <c r="F6" s="982">
        <v>4081090.3</v>
      </c>
      <c r="G6" s="135"/>
      <c r="H6" s="133"/>
      <c r="I6" s="133"/>
    </row>
    <row r="7" spans="1:10" s="132" customFormat="1" ht="18.75" customHeight="1">
      <c r="A7" s="424" t="s">
        <v>865</v>
      </c>
      <c r="B7" s="797">
        <v>1311965.3</v>
      </c>
      <c r="C7" s="797">
        <v>1943128</v>
      </c>
      <c r="D7" s="798">
        <v>2107690.7000000002</v>
      </c>
      <c r="E7" s="798">
        <v>3583750.3</v>
      </c>
      <c r="F7" s="799">
        <v>4081090.3</v>
      </c>
      <c r="G7" s="136"/>
      <c r="H7" s="138"/>
      <c r="I7" s="138"/>
    </row>
    <row r="8" spans="1:10" s="132" customFormat="1" ht="19.5" customHeight="1">
      <c r="A8" s="424" t="s">
        <v>1291</v>
      </c>
      <c r="B8" s="797">
        <v>1141863.8</v>
      </c>
      <c r="C8" s="797">
        <v>1742895.2</v>
      </c>
      <c r="D8" s="798">
        <v>1855845.7</v>
      </c>
      <c r="E8" s="798">
        <v>3253217.4</v>
      </c>
      <c r="F8" s="799">
        <v>3426042.2</v>
      </c>
      <c r="G8" s="136"/>
      <c r="H8" s="138"/>
      <c r="I8" s="138"/>
      <c r="J8" s="241"/>
    </row>
    <row r="9" spans="1:10" s="132" customFormat="1" ht="18" customHeight="1">
      <c r="A9" s="240" t="s">
        <v>1292</v>
      </c>
      <c r="B9" s="797" t="s">
        <v>886</v>
      </c>
      <c r="C9" s="797">
        <v>588270.9</v>
      </c>
      <c r="D9" s="799">
        <v>578744.6</v>
      </c>
      <c r="E9" s="798">
        <v>1095177</v>
      </c>
      <c r="F9" s="799">
        <v>1081940.8</v>
      </c>
      <c r="G9" s="139"/>
      <c r="H9" s="140"/>
      <c r="I9" s="140"/>
    </row>
    <row r="10" spans="1:10" s="132" customFormat="1" ht="26.25" customHeight="1">
      <c r="A10" s="425" t="s">
        <v>866</v>
      </c>
      <c r="B10" s="797">
        <v>166640.70000000001</v>
      </c>
      <c r="C10" s="797">
        <v>103521.9</v>
      </c>
      <c r="D10" s="798">
        <v>136083.70000000001</v>
      </c>
      <c r="E10" s="800">
        <v>155838</v>
      </c>
      <c r="F10" s="799">
        <v>6978.4</v>
      </c>
      <c r="G10" s="139"/>
      <c r="H10" s="140"/>
      <c r="I10" s="140"/>
    </row>
    <row r="11" spans="1:10" s="132" customFormat="1" ht="28.5" customHeight="1">
      <c r="A11" s="425" t="s">
        <v>867</v>
      </c>
      <c r="B11" s="797">
        <v>166640.70000000001</v>
      </c>
      <c r="C11" s="797">
        <v>103521.9</v>
      </c>
      <c r="D11" s="798">
        <v>136083.70000000001</v>
      </c>
      <c r="E11" s="798">
        <v>155838</v>
      </c>
      <c r="F11" s="799">
        <v>6978.4</v>
      </c>
      <c r="G11" s="139"/>
      <c r="H11" s="140"/>
      <c r="I11" s="140"/>
    </row>
    <row r="12" spans="1:10" s="132" customFormat="1" ht="16.5" customHeight="1">
      <c r="A12" s="425" t="s">
        <v>868</v>
      </c>
      <c r="B12" s="797">
        <v>237334.5</v>
      </c>
      <c r="C12" s="797">
        <v>484749</v>
      </c>
      <c r="D12" s="798">
        <v>422660.9</v>
      </c>
      <c r="E12" s="798">
        <v>561998.69999999995</v>
      </c>
      <c r="F12" s="799">
        <v>408316.7</v>
      </c>
      <c r="G12" s="139"/>
      <c r="H12" s="140"/>
      <c r="I12" s="140"/>
    </row>
    <row r="13" spans="1:10" s="132" customFormat="1" ht="16.5" customHeight="1">
      <c r="A13" s="239" t="s">
        <v>1293</v>
      </c>
      <c r="B13" s="797">
        <v>737884.9</v>
      </c>
      <c r="C13" s="797">
        <v>1154617.1000000001</v>
      </c>
      <c r="D13" s="798">
        <v>1276239</v>
      </c>
      <c r="E13" s="798">
        <v>2157565.4</v>
      </c>
      <c r="F13" s="799">
        <v>2344052.9</v>
      </c>
      <c r="G13" s="139"/>
      <c r="H13" s="140"/>
      <c r="I13" s="140"/>
    </row>
    <row r="14" spans="1:10" s="132" customFormat="1" ht="15" customHeight="1">
      <c r="A14" s="239" t="s">
        <v>869</v>
      </c>
      <c r="B14" s="797">
        <v>477438</v>
      </c>
      <c r="C14" s="797">
        <v>751920.5</v>
      </c>
      <c r="D14" s="800">
        <v>802788.9</v>
      </c>
      <c r="E14" s="798">
        <v>1279460.3999999999</v>
      </c>
      <c r="F14" s="799">
        <v>1294409.5</v>
      </c>
      <c r="G14" s="139"/>
      <c r="H14" s="140"/>
      <c r="I14" s="140"/>
    </row>
    <row r="15" spans="1:10" s="132" customFormat="1" ht="16.5" customHeight="1">
      <c r="A15" s="239" t="s">
        <v>870</v>
      </c>
      <c r="B15" s="797">
        <v>160963</v>
      </c>
      <c r="C15" s="797">
        <v>279305.7</v>
      </c>
      <c r="D15" s="798">
        <v>378426.6</v>
      </c>
      <c r="E15" s="798">
        <v>770311.9</v>
      </c>
      <c r="F15" s="799">
        <v>885967.4</v>
      </c>
      <c r="G15" s="139"/>
      <c r="H15" s="140"/>
      <c r="I15" s="140"/>
    </row>
    <row r="16" spans="1:10" s="132" customFormat="1" ht="14.25" customHeight="1">
      <c r="A16" s="239" t="s">
        <v>871</v>
      </c>
      <c r="B16" s="797">
        <v>24512.5</v>
      </c>
      <c r="C16" s="797">
        <v>23110.1</v>
      </c>
      <c r="D16" s="798">
        <v>12618.2</v>
      </c>
      <c r="E16" s="798">
        <v>37767.699999999997</v>
      </c>
      <c r="F16" s="799">
        <v>46725.8</v>
      </c>
      <c r="G16" s="139"/>
      <c r="H16" s="140"/>
      <c r="I16" s="140"/>
    </row>
    <row r="17" spans="1:10" s="132" customFormat="1" ht="15" customHeight="1">
      <c r="A17" s="239" t="s">
        <v>872</v>
      </c>
      <c r="B17" s="797">
        <v>74971.3</v>
      </c>
      <c r="C17" s="797">
        <v>100280.8</v>
      </c>
      <c r="D17" s="798">
        <v>82405.2</v>
      </c>
      <c r="E17" s="798">
        <v>70025.399999999994</v>
      </c>
      <c r="F17" s="799">
        <v>116950.2</v>
      </c>
      <c r="G17" s="139"/>
      <c r="H17" s="140"/>
      <c r="I17" s="140"/>
    </row>
    <row r="18" spans="1:10" s="132" customFormat="1" ht="14.25" customHeight="1">
      <c r="A18" s="239" t="s">
        <v>1294</v>
      </c>
      <c r="B18" s="797">
        <v>3.7</v>
      </c>
      <c r="C18" s="797">
        <v>7.2</v>
      </c>
      <c r="D18" s="800">
        <v>862</v>
      </c>
      <c r="E18" s="800">
        <v>475</v>
      </c>
      <c r="F18" s="799">
        <v>48.5</v>
      </c>
      <c r="G18" s="139"/>
    </row>
    <row r="19" spans="1:10" s="132" customFormat="1" ht="18.75" customHeight="1">
      <c r="A19" s="424" t="s">
        <v>1295</v>
      </c>
      <c r="B19" s="797">
        <v>170101.5</v>
      </c>
      <c r="C19" s="797">
        <v>200232.8</v>
      </c>
      <c r="D19" s="798">
        <v>251845</v>
      </c>
      <c r="E19" s="798">
        <v>330532.90000000002</v>
      </c>
      <c r="F19" s="799">
        <v>655048.1</v>
      </c>
      <c r="G19" s="136"/>
      <c r="H19" s="138"/>
      <c r="I19" s="138"/>
    </row>
    <row r="20" spans="1:10" s="132" customFormat="1" ht="15" customHeight="1">
      <c r="A20" s="239" t="s">
        <v>1296</v>
      </c>
      <c r="B20" s="797">
        <v>3880</v>
      </c>
      <c r="C20" s="797">
        <v>7348.5</v>
      </c>
      <c r="D20" s="798">
        <v>22566.3</v>
      </c>
      <c r="E20" s="798">
        <v>30331.8</v>
      </c>
      <c r="F20" s="799">
        <v>289602.2</v>
      </c>
      <c r="G20" s="139"/>
      <c r="H20" s="140"/>
      <c r="I20" s="140"/>
    </row>
    <row r="21" spans="1:10" s="132" customFormat="1" ht="27" customHeight="1">
      <c r="A21" s="239" t="s">
        <v>1297</v>
      </c>
      <c r="B21" s="797">
        <v>120810</v>
      </c>
      <c r="C21" s="797">
        <v>149012.5</v>
      </c>
      <c r="D21" s="798">
        <v>174224.3</v>
      </c>
      <c r="E21" s="798">
        <v>222867.3</v>
      </c>
      <c r="F21" s="799">
        <v>289355.90000000002</v>
      </c>
      <c r="G21" s="139"/>
      <c r="H21" s="140"/>
      <c r="I21" s="140"/>
    </row>
    <row r="22" spans="1:10" s="132" customFormat="1" ht="16.5" customHeight="1">
      <c r="A22" s="239" t="s">
        <v>1299</v>
      </c>
      <c r="B22" s="797">
        <v>605</v>
      </c>
      <c r="C22" s="797">
        <v>216.1</v>
      </c>
      <c r="D22" s="800">
        <v>256.39999999999998</v>
      </c>
      <c r="E22" s="800">
        <v>289.60000000000002</v>
      </c>
      <c r="F22" s="799">
        <v>4357.6000000000004</v>
      </c>
      <c r="G22" s="139"/>
      <c r="H22" s="140"/>
      <c r="I22" s="140"/>
    </row>
    <row r="23" spans="1:10" s="132" customFormat="1" ht="15.75" customHeight="1">
      <c r="A23" s="239" t="s">
        <v>1300</v>
      </c>
      <c r="B23" s="797">
        <v>120203.2</v>
      </c>
      <c r="C23" s="797">
        <v>148774.20000000001</v>
      </c>
      <c r="D23" s="798">
        <v>173884.3</v>
      </c>
      <c r="E23" s="798">
        <v>218131.7</v>
      </c>
      <c r="F23" s="799">
        <v>149.1</v>
      </c>
      <c r="G23" s="139"/>
      <c r="H23" s="140"/>
      <c r="I23" s="140"/>
    </row>
    <row r="24" spans="1:10" s="132" customFormat="1" ht="15.75" customHeight="1">
      <c r="A24" s="239" t="s">
        <v>1298</v>
      </c>
      <c r="B24" s="797">
        <v>1973.4</v>
      </c>
      <c r="C24" s="797">
        <v>301.60000000000002</v>
      </c>
      <c r="D24" s="800">
        <v>436.4</v>
      </c>
      <c r="E24" s="798">
        <v>1461.8</v>
      </c>
      <c r="F24" s="799">
        <v>284849.2</v>
      </c>
      <c r="G24" s="139"/>
      <c r="H24" s="140"/>
      <c r="I24" s="140"/>
    </row>
    <row r="25" spans="1:10" s="132" customFormat="1" ht="26.25" customHeight="1">
      <c r="A25" s="239" t="s">
        <v>1301</v>
      </c>
      <c r="B25" s="797" t="s">
        <v>887</v>
      </c>
      <c r="C25" s="797">
        <v>971.5</v>
      </c>
      <c r="D25" s="798">
        <v>2502.6999999999998</v>
      </c>
      <c r="E25" s="798">
        <v>1931.8</v>
      </c>
      <c r="F25" s="799">
        <v>3909.9</v>
      </c>
      <c r="G25" s="139"/>
      <c r="H25" s="140"/>
      <c r="I25" s="140"/>
    </row>
    <row r="26" spans="1:10" s="132" customFormat="1" ht="16.5" customHeight="1">
      <c r="A26" s="239" t="s">
        <v>1302</v>
      </c>
      <c r="B26" s="797">
        <v>42282.1</v>
      </c>
      <c r="C26" s="797">
        <v>42598.5</v>
      </c>
      <c r="D26" s="800">
        <v>52115.199999999997</v>
      </c>
      <c r="E26" s="798">
        <v>73940.2</v>
      </c>
      <c r="F26" s="799">
        <v>71841.7</v>
      </c>
      <c r="G26" s="139"/>
      <c r="H26" s="140"/>
      <c r="I26" s="140"/>
    </row>
    <row r="27" spans="1:10" s="132" customFormat="1" ht="27" customHeight="1">
      <c r="A27" s="152" t="s">
        <v>873</v>
      </c>
      <c r="B27" s="137" t="s">
        <v>60</v>
      </c>
      <c r="C27" s="137" t="s">
        <v>60</v>
      </c>
      <c r="D27" s="140" t="s">
        <v>60</v>
      </c>
      <c r="F27" s="799"/>
      <c r="G27" s="136"/>
      <c r="H27" s="138"/>
      <c r="I27" s="138"/>
    </row>
    <row r="28" spans="1:10" s="132" customFormat="1" ht="15.75" customHeight="1">
      <c r="A28" s="424" t="s">
        <v>874</v>
      </c>
      <c r="B28" s="797">
        <v>9415583.5</v>
      </c>
      <c r="C28" s="797">
        <v>10182606.699999999</v>
      </c>
      <c r="D28" s="798">
        <v>15100736.300000001</v>
      </c>
      <c r="E28" s="798">
        <v>18072080</v>
      </c>
      <c r="F28" s="982">
        <v>20139437.600000001</v>
      </c>
      <c r="G28" s="136"/>
      <c r="H28" s="138"/>
      <c r="I28" s="235"/>
      <c r="J28" s="235"/>
    </row>
    <row r="29" spans="1:10" s="132" customFormat="1" ht="26.25" customHeight="1">
      <c r="A29" s="424" t="s">
        <v>1303</v>
      </c>
      <c r="B29" s="797">
        <v>9117776.6999999993</v>
      </c>
      <c r="C29" s="797">
        <v>9786772.0999999996</v>
      </c>
      <c r="D29" s="798">
        <v>14725191.6</v>
      </c>
      <c r="E29" s="798">
        <v>17555355</v>
      </c>
      <c r="F29" s="799">
        <v>20114238.300000001</v>
      </c>
      <c r="G29" s="136"/>
      <c r="H29" s="138"/>
      <c r="I29" s="236"/>
      <c r="J29" s="236"/>
    </row>
    <row r="30" spans="1:10" s="132" customFormat="1" ht="27" customHeight="1">
      <c r="A30" s="425" t="s">
        <v>1304</v>
      </c>
      <c r="B30" s="797">
        <v>368720.8</v>
      </c>
      <c r="C30" s="797">
        <v>408741</v>
      </c>
      <c r="D30" s="798">
        <v>263395.40000000002</v>
      </c>
      <c r="E30" s="798">
        <v>468302.6</v>
      </c>
      <c r="F30" s="799">
        <v>614016.9</v>
      </c>
      <c r="G30" s="139"/>
      <c r="H30" s="140"/>
      <c r="I30" s="235"/>
      <c r="J30" s="235"/>
    </row>
    <row r="31" spans="1:10" s="132" customFormat="1" ht="24.75" customHeight="1">
      <c r="A31" s="425" t="s">
        <v>1305</v>
      </c>
      <c r="B31" s="797">
        <v>371452.8</v>
      </c>
      <c r="C31" s="797">
        <v>427575.2</v>
      </c>
      <c r="D31" s="798">
        <v>603337</v>
      </c>
      <c r="E31" s="798">
        <v>924182.2</v>
      </c>
      <c r="F31" s="799">
        <v>971787.3</v>
      </c>
      <c r="G31" s="139"/>
      <c r="H31" s="140"/>
      <c r="I31" s="235"/>
      <c r="J31" s="235"/>
    </row>
    <row r="32" spans="1:10" s="132" customFormat="1" ht="25.5" customHeight="1">
      <c r="A32" s="425" t="s">
        <v>1306</v>
      </c>
      <c r="B32" s="797">
        <v>100720.6</v>
      </c>
      <c r="C32" s="797">
        <v>109479</v>
      </c>
      <c r="D32" s="798">
        <v>306936.5</v>
      </c>
      <c r="E32" s="798">
        <v>403315.8</v>
      </c>
      <c r="F32" s="799">
        <v>430207</v>
      </c>
      <c r="G32" s="139"/>
      <c r="H32" s="140"/>
      <c r="I32" s="235"/>
      <c r="J32" s="235"/>
    </row>
    <row r="33" spans="1:10" s="132" customFormat="1" ht="15.75" customHeight="1">
      <c r="A33" s="425" t="s">
        <v>1307</v>
      </c>
      <c r="B33" s="797">
        <v>9673.2000000000007</v>
      </c>
      <c r="C33" s="797">
        <v>10367.1</v>
      </c>
      <c r="D33" s="798">
        <v>18131.599999999999</v>
      </c>
      <c r="E33" s="798">
        <v>30881.7</v>
      </c>
      <c r="F33" s="799">
        <v>28437.7</v>
      </c>
      <c r="G33" s="139"/>
      <c r="H33" s="140"/>
      <c r="I33" s="235"/>
      <c r="J33" s="235"/>
    </row>
    <row r="34" spans="1:10" s="132" customFormat="1" ht="16.5" customHeight="1">
      <c r="A34" s="425" t="s">
        <v>1308</v>
      </c>
      <c r="B34" s="797">
        <v>76705.8</v>
      </c>
      <c r="C34" s="797">
        <v>86790.2</v>
      </c>
      <c r="D34" s="800">
        <v>127629.8</v>
      </c>
      <c r="E34" s="798">
        <v>138371.79999999999</v>
      </c>
      <c r="F34" s="799">
        <v>1690172.9</v>
      </c>
      <c r="G34" s="139"/>
      <c r="H34" s="140"/>
      <c r="I34" s="235"/>
      <c r="J34" s="235"/>
    </row>
    <row r="35" spans="1:10" s="132" customFormat="1" ht="14.25" customHeight="1">
      <c r="A35" s="425" t="s">
        <v>1309</v>
      </c>
      <c r="B35" s="797">
        <v>70029.5</v>
      </c>
      <c r="C35" s="797">
        <v>83994.2</v>
      </c>
      <c r="D35" s="798">
        <v>150790.79999999999</v>
      </c>
      <c r="E35" s="798">
        <v>203319.7</v>
      </c>
      <c r="F35" s="799">
        <v>233970.6</v>
      </c>
      <c r="G35" s="139"/>
      <c r="H35" s="140"/>
      <c r="I35" s="236"/>
      <c r="J35" s="236"/>
    </row>
    <row r="36" spans="1:10" s="132" customFormat="1" ht="14.25" customHeight="1">
      <c r="A36" s="425" t="s">
        <v>115</v>
      </c>
      <c r="B36" s="797">
        <v>6054214.5999999996</v>
      </c>
      <c r="C36" s="797">
        <v>6381099.7000000002</v>
      </c>
      <c r="D36" s="798">
        <v>10067870.5</v>
      </c>
      <c r="E36" s="798">
        <v>11838149.9</v>
      </c>
      <c r="F36" s="799">
        <v>12471955</v>
      </c>
      <c r="G36" s="139"/>
      <c r="H36" s="140"/>
      <c r="I36" s="237"/>
      <c r="J36" s="238"/>
    </row>
    <row r="37" spans="1:10" s="132" customFormat="1" ht="13.5" customHeight="1">
      <c r="A37" s="425" t="s">
        <v>1310</v>
      </c>
      <c r="B37" s="797">
        <v>2066259.4</v>
      </c>
      <c r="C37" s="797">
        <v>2278725.6</v>
      </c>
      <c r="D37" s="798">
        <v>3187100</v>
      </c>
      <c r="E37" s="798">
        <v>3548831.3</v>
      </c>
      <c r="F37" s="799">
        <v>3673690.9</v>
      </c>
      <c r="G37" s="139"/>
      <c r="H37" s="140"/>
      <c r="I37" s="140"/>
      <c r="J37" s="235"/>
    </row>
    <row r="38" spans="1:10" s="132" customFormat="1" ht="30" customHeight="1">
      <c r="A38" s="1299" t="s">
        <v>1311</v>
      </c>
      <c r="B38" s="1300">
        <v>297806.90000000002</v>
      </c>
      <c r="C38" s="1300">
        <v>395834.8</v>
      </c>
      <c r="D38" s="1301">
        <v>375544.7</v>
      </c>
      <c r="E38" s="1301">
        <v>516725</v>
      </c>
      <c r="F38" s="1430">
        <v>25199.3</v>
      </c>
      <c r="G38" s="137"/>
      <c r="H38" s="137"/>
      <c r="I38" s="137"/>
      <c r="J38" s="144"/>
    </row>
    <row r="39" spans="1:10" s="132" customFormat="1" ht="12">
      <c r="A39" s="143"/>
      <c r="B39" s="137"/>
      <c r="C39" s="137"/>
      <c r="F39" s="136"/>
      <c r="G39" s="136"/>
      <c r="H39" s="138"/>
      <c r="I39" s="138"/>
    </row>
    <row r="40" spans="1:10" s="132" customFormat="1" ht="12">
      <c r="A40" s="143"/>
      <c r="B40" s="137"/>
      <c r="C40" s="137"/>
      <c r="F40" s="136"/>
      <c r="G40" s="136"/>
      <c r="H40" s="138"/>
      <c r="I40" s="138"/>
    </row>
    <row r="41" spans="1:10" s="132" customFormat="1" ht="12">
      <c r="A41" s="143"/>
      <c r="B41" s="137"/>
      <c r="C41" s="137"/>
      <c r="F41" s="136"/>
      <c r="G41" s="136"/>
      <c r="H41" s="138"/>
      <c r="I41" s="138"/>
    </row>
    <row r="42" spans="1:10" s="132" customFormat="1" ht="12">
      <c r="A42" s="143"/>
      <c r="B42" s="137"/>
      <c r="C42" s="137"/>
      <c r="F42" s="136"/>
      <c r="G42" s="136"/>
      <c r="H42" s="138"/>
      <c r="I42" s="138"/>
    </row>
    <row r="43" spans="1:10" s="132" customFormat="1" ht="12">
      <c r="A43" s="143"/>
      <c r="B43" s="137"/>
      <c r="C43" s="137"/>
      <c r="F43" s="136"/>
      <c r="G43" s="136"/>
      <c r="H43" s="138"/>
      <c r="I43" s="138"/>
    </row>
    <row r="44" spans="1:10" s="132" customFormat="1" ht="12">
      <c r="A44" s="143"/>
      <c r="B44" s="137"/>
      <c r="C44" s="137"/>
      <c r="F44" s="136"/>
      <c r="G44" s="136"/>
      <c r="H44" s="138"/>
      <c r="I44" s="138"/>
    </row>
    <row r="45" spans="1:10" s="132" customFormat="1" ht="12">
      <c r="A45" s="143"/>
      <c r="B45" s="137"/>
      <c r="C45" s="137"/>
      <c r="F45" s="136"/>
      <c r="G45" s="136"/>
      <c r="H45" s="138"/>
      <c r="I45" s="138"/>
    </row>
    <row r="46" spans="1:10" s="132" customFormat="1" ht="12">
      <c r="A46" s="143"/>
      <c r="B46" s="137"/>
      <c r="C46" s="137"/>
      <c r="F46" s="136"/>
      <c r="G46" s="136"/>
      <c r="H46" s="138"/>
      <c r="I46" s="138"/>
    </row>
    <row r="47" spans="1:10" s="132" customFormat="1" ht="12">
      <c r="A47" s="143"/>
      <c r="B47" s="137"/>
      <c r="C47" s="137"/>
      <c r="F47" s="136"/>
      <c r="G47" s="136"/>
      <c r="H47" s="138"/>
      <c r="I47" s="138"/>
    </row>
    <row r="48" spans="1:10" s="132" customFormat="1" ht="13.5" customHeight="1">
      <c r="A48" s="143"/>
      <c r="B48" s="137"/>
      <c r="C48" s="137"/>
      <c r="F48" s="136"/>
      <c r="G48" s="136"/>
      <c r="H48" s="138"/>
      <c r="I48" s="138"/>
    </row>
    <row r="49" spans="1:9" s="132" customFormat="1" ht="12">
      <c r="A49" s="143"/>
      <c r="B49" s="137"/>
      <c r="C49" s="137"/>
      <c r="F49" s="136"/>
      <c r="G49" s="136"/>
      <c r="H49" s="138"/>
      <c r="I49" s="138"/>
    </row>
    <row r="50" spans="1:9" s="132" customFormat="1" ht="12">
      <c r="A50" s="143"/>
      <c r="B50" s="137"/>
      <c r="C50" s="137"/>
      <c r="F50" s="136"/>
      <c r="G50" s="136"/>
      <c r="H50" s="138"/>
      <c r="I50" s="138"/>
    </row>
    <row r="51" spans="1:9" s="131" customFormat="1" ht="18" customHeight="1">
      <c r="A51" s="1947" t="s">
        <v>875</v>
      </c>
      <c r="B51" s="1947"/>
      <c r="C51" s="1947"/>
      <c r="D51" s="1947"/>
    </row>
    <row r="52" spans="1:9" s="132" customFormat="1" ht="18" customHeight="1">
      <c r="A52" s="1948" t="s">
        <v>242</v>
      </c>
      <c r="B52" s="1948"/>
      <c r="C52" s="1948"/>
      <c r="D52" s="1948"/>
      <c r="E52" s="1295"/>
      <c r="F52" s="1295"/>
    </row>
    <row r="53" spans="1:9" s="132" customFormat="1" ht="15" customHeight="1">
      <c r="A53" s="1296"/>
      <c r="B53" s="1297">
        <v>2020</v>
      </c>
      <c r="C53" s="1297">
        <v>2021</v>
      </c>
      <c r="D53" s="1297">
        <v>2022</v>
      </c>
      <c r="E53" s="1302">
        <v>2023</v>
      </c>
      <c r="F53" s="1731">
        <v>2024</v>
      </c>
    </row>
    <row r="54" spans="1:9" s="132" customFormat="1" ht="9" hidden="1" customHeight="1">
      <c r="A54" s="153"/>
    </row>
    <row r="55" spans="1:9" s="132" customFormat="1" ht="21" customHeight="1">
      <c r="A55" s="152" t="s">
        <v>864</v>
      </c>
      <c r="B55" s="797">
        <v>2063360.7</v>
      </c>
      <c r="C55" s="797">
        <v>2614921.1</v>
      </c>
      <c r="D55" s="798">
        <v>3400416.5</v>
      </c>
      <c r="E55" s="798">
        <v>4199993.5999999996</v>
      </c>
      <c r="F55" s="982">
        <v>4237488.5999999996</v>
      </c>
      <c r="G55" s="135"/>
      <c r="H55" s="133"/>
      <c r="I55" s="133"/>
    </row>
    <row r="56" spans="1:9" s="132" customFormat="1" ht="17.25" customHeight="1">
      <c r="A56" s="424" t="s">
        <v>865</v>
      </c>
      <c r="B56" s="797">
        <v>2040967.3</v>
      </c>
      <c r="C56" s="797">
        <v>2584922.4</v>
      </c>
      <c r="D56" s="798">
        <v>3375770.1</v>
      </c>
      <c r="E56" s="798">
        <v>4180533.7</v>
      </c>
      <c r="F56" s="799">
        <v>4237488.5999999996</v>
      </c>
      <c r="G56" s="136"/>
      <c r="H56" s="138"/>
      <c r="I56" s="138"/>
    </row>
    <row r="57" spans="1:9" s="132" customFormat="1" ht="15.75" customHeight="1">
      <c r="A57" s="424" t="s">
        <v>1291</v>
      </c>
      <c r="B57" s="797">
        <v>1160455.2</v>
      </c>
      <c r="C57" s="797">
        <v>1492143.9</v>
      </c>
      <c r="D57" s="798">
        <v>1979340.7</v>
      </c>
      <c r="E57" s="798">
        <v>2237981.2000000002</v>
      </c>
      <c r="F57" s="799">
        <v>2416037</v>
      </c>
      <c r="G57" s="136"/>
      <c r="H57" s="138"/>
      <c r="I57" s="138"/>
    </row>
    <row r="58" spans="1:9" s="132" customFormat="1" ht="15.75" customHeight="1">
      <c r="A58" s="239" t="s">
        <v>1292</v>
      </c>
      <c r="B58" s="797">
        <v>799906.1</v>
      </c>
      <c r="C58" s="797">
        <v>1133513</v>
      </c>
      <c r="D58" s="798">
        <v>1672062.7</v>
      </c>
      <c r="E58" s="798">
        <v>1876218.7</v>
      </c>
      <c r="F58" s="799">
        <v>2024308.1</v>
      </c>
      <c r="G58" s="139"/>
      <c r="H58" s="140"/>
      <c r="I58" s="140"/>
    </row>
    <row r="59" spans="1:9" s="132" customFormat="1" ht="26.25" customHeight="1">
      <c r="A59" s="425" t="s">
        <v>866</v>
      </c>
      <c r="B59" s="797">
        <v>591095.30000000005</v>
      </c>
      <c r="C59" s="797">
        <v>859454.5</v>
      </c>
      <c r="D59" s="798">
        <v>1282895.7</v>
      </c>
      <c r="E59" s="798">
        <v>1606924.4</v>
      </c>
      <c r="F59" s="799">
        <v>1789661.6</v>
      </c>
      <c r="G59" s="139"/>
      <c r="H59" s="140"/>
      <c r="I59" s="140"/>
    </row>
    <row r="60" spans="1:9" s="132" customFormat="1" ht="16.5" customHeight="1">
      <c r="A60" s="425" t="s">
        <v>876</v>
      </c>
      <c r="B60" s="797">
        <v>3086.6</v>
      </c>
      <c r="C60" s="797">
        <v>4238.2</v>
      </c>
      <c r="D60" s="798">
        <v>120944.4</v>
      </c>
      <c r="E60" s="800">
        <v>0</v>
      </c>
      <c r="F60" s="797"/>
      <c r="G60" s="142"/>
    </row>
    <row r="61" spans="1:9" s="132" customFormat="1" ht="16.5" customHeight="1">
      <c r="A61" s="425" t="s">
        <v>877</v>
      </c>
      <c r="B61" s="797">
        <v>205724.2</v>
      </c>
      <c r="C61" s="797">
        <v>269820.3</v>
      </c>
      <c r="D61" s="798">
        <v>268222.59999999998</v>
      </c>
      <c r="E61" s="798">
        <v>269294.3</v>
      </c>
      <c r="F61" s="797">
        <v>124092.2</v>
      </c>
      <c r="G61" s="139"/>
      <c r="H61" s="140"/>
      <c r="I61" s="140"/>
    </row>
    <row r="62" spans="1:9" s="132" customFormat="1" ht="17.25" customHeight="1">
      <c r="A62" s="239" t="s">
        <v>1312</v>
      </c>
      <c r="B62" s="797">
        <v>264795.09999999998</v>
      </c>
      <c r="C62" s="797">
        <v>285116.2</v>
      </c>
      <c r="D62" s="798">
        <v>276382.90000000002</v>
      </c>
      <c r="E62" s="798">
        <v>321129.7</v>
      </c>
      <c r="F62" s="797">
        <v>353700.2</v>
      </c>
      <c r="G62" s="139"/>
      <c r="H62" s="140"/>
      <c r="I62" s="140"/>
    </row>
    <row r="63" spans="1:9" s="132" customFormat="1" ht="15.75" customHeight="1">
      <c r="A63" s="425" t="s">
        <v>878</v>
      </c>
      <c r="B63" s="797">
        <v>136743.5</v>
      </c>
      <c r="C63" s="797">
        <v>142794.9</v>
      </c>
      <c r="D63" s="798">
        <v>171566</v>
      </c>
      <c r="E63" s="798">
        <v>195839.4</v>
      </c>
      <c r="F63" s="797">
        <v>224402.2</v>
      </c>
      <c r="G63" s="139"/>
      <c r="H63" s="140"/>
      <c r="I63" s="140"/>
    </row>
    <row r="64" spans="1:9" s="132" customFormat="1" ht="15" customHeight="1">
      <c r="A64" s="425" t="s">
        <v>879</v>
      </c>
      <c r="B64" s="797">
        <v>128051.5</v>
      </c>
      <c r="C64" s="797">
        <v>142321.29999999999</v>
      </c>
      <c r="D64" s="798">
        <v>104816.9</v>
      </c>
      <c r="E64" s="800">
        <v>125290.3</v>
      </c>
      <c r="F64" s="797">
        <v>129298</v>
      </c>
      <c r="G64" s="139"/>
      <c r="H64" s="140"/>
      <c r="I64" s="140"/>
    </row>
    <row r="65" spans="1:9" s="132" customFormat="1" ht="14.25" customHeight="1">
      <c r="A65" s="239" t="s">
        <v>1293</v>
      </c>
      <c r="B65" s="797">
        <v>95751.5</v>
      </c>
      <c r="C65" s="797">
        <v>73504.100000000006</v>
      </c>
      <c r="D65" s="798">
        <v>30722</v>
      </c>
      <c r="E65" s="798">
        <v>40470.5</v>
      </c>
      <c r="F65" s="797">
        <v>37821.1</v>
      </c>
      <c r="G65" s="139"/>
      <c r="H65" s="140"/>
      <c r="I65" s="140"/>
    </row>
    <row r="66" spans="1:9" s="132" customFormat="1" ht="15" customHeight="1">
      <c r="A66" s="239" t="s">
        <v>870</v>
      </c>
      <c r="B66" s="797">
        <v>53654.3</v>
      </c>
      <c r="C66" s="797" t="s">
        <v>60</v>
      </c>
      <c r="D66" s="803" t="s">
        <v>60</v>
      </c>
      <c r="E66" s="803" t="s">
        <v>60</v>
      </c>
      <c r="F66" s="803" t="s">
        <v>60</v>
      </c>
      <c r="G66" s="139"/>
      <c r="H66" s="140"/>
      <c r="I66" s="140"/>
    </row>
    <row r="67" spans="1:9" s="132" customFormat="1" ht="15" customHeight="1">
      <c r="A67" s="239" t="s">
        <v>880</v>
      </c>
      <c r="B67" s="797">
        <v>42097.2</v>
      </c>
      <c r="C67" s="797">
        <v>73504.100000000006</v>
      </c>
      <c r="D67" s="798">
        <v>30722</v>
      </c>
      <c r="E67" s="798">
        <v>40470.5</v>
      </c>
      <c r="F67" s="797">
        <v>37821.1</v>
      </c>
      <c r="G67" s="139"/>
      <c r="H67" s="140"/>
      <c r="I67" s="140"/>
    </row>
    <row r="68" spans="1:9" s="132" customFormat="1" ht="15" customHeight="1">
      <c r="A68" s="239" t="s">
        <v>1294</v>
      </c>
      <c r="B68" s="797">
        <v>2.5</v>
      </c>
      <c r="C68" s="797">
        <v>10.6</v>
      </c>
      <c r="D68" s="800">
        <v>173.1</v>
      </c>
      <c r="E68" s="800">
        <v>162.30000000000001</v>
      </c>
      <c r="F68" s="132">
        <v>207.5</v>
      </c>
      <c r="G68" s="139"/>
    </row>
    <row r="69" spans="1:9" s="132" customFormat="1" ht="18.75" customHeight="1">
      <c r="A69" s="424" t="s">
        <v>1313</v>
      </c>
      <c r="B69" s="797">
        <v>665350</v>
      </c>
      <c r="C69" s="797">
        <v>738893.2</v>
      </c>
      <c r="D69" s="798">
        <v>924951.6</v>
      </c>
      <c r="E69" s="798">
        <v>1305911.3999999999</v>
      </c>
      <c r="F69" s="797">
        <v>1074885.3999999999</v>
      </c>
      <c r="G69" s="142"/>
    </row>
    <row r="70" spans="1:9" s="132" customFormat="1" ht="15.75" customHeight="1">
      <c r="A70" s="424" t="s">
        <v>1295</v>
      </c>
      <c r="B70" s="797">
        <v>215162.1</v>
      </c>
      <c r="C70" s="797">
        <v>353885.3</v>
      </c>
      <c r="D70" s="798">
        <v>471477.8</v>
      </c>
      <c r="E70" s="798">
        <v>636641.1</v>
      </c>
      <c r="F70" s="797">
        <v>746566.2</v>
      </c>
      <c r="G70" s="136"/>
      <c r="H70" s="138"/>
      <c r="I70" s="138"/>
    </row>
    <row r="71" spans="1:9" s="132" customFormat="1" ht="14.25" customHeight="1">
      <c r="A71" s="239" t="s">
        <v>1296</v>
      </c>
      <c r="B71" s="797">
        <v>141980.5</v>
      </c>
      <c r="C71" s="797">
        <v>151364.5</v>
      </c>
      <c r="D71" s="798">
        <v>189578.5</v>
      </c>
      <c r="E71" s="798">
        <v>261742.4</v>
      </c>
      <c r="F71" s="797">
        <v>282699.90000000002</v>
      </c>
      <c r="G71" s="139"/>
      <c r="H71" s="140"/>
      <c r="I71" s="140"/>
    </row>
    <row r="72" spans="1:9" s="132" customFormat="1" ht="26.25" customHeight="1">
      <c r="A72" s="239" t="s">
        <v>1297</v>
      </c>
      <c r="B72" s="797">
        <v>59135.5</v>
      </c>
      <c r="C72" s="797">
        <v>185939.8</v>
      </c>
      <c r="D72" s="798">
        <v>258155.8</v>
      </c>
      <c r="E72" s="798">
        <v>340241.7</v>
      </c>
      <c r="F72" s="797">
        <v>420991</v>
      </c>
      <c r="G72" s="139"/>
      <c r="H72" s="140"/>
      <c r="I72" s="140"/>
    </row>
    <row r="73" spans="1:9" s="132" customFormat="1" ht="14.25" customHeight="1">
      <c r="A73" s="239" t="s">
        <v>1299</v>
      </c>
      <c r="B73" s="797">
        <v>14782.9</v>
      </c>
      <c r="C73" s="797">
        <v>16508.3</v>
      </c>
      <c r="D73" s="798">
        <v>18361.099999999999</v>
      </c>
      <c r="E73" s="798">
        <v>22320.1</v>
      </c>
      <c r="F73" s="797">
        <v>3187.1</v>
      </c>
      <c r="G73" s="139"/>
      <c r="H73" s="140"/>
      <c r="I73" s="140"/>
    </row>
    <row r="74" spans="1:9" s="132" customFormat="1" ht="16.5" customHeight="1">
      <c r="A74" s="239" t="s">
        <v>1300</v>
      </c>
      <c r="B74" s="797">
        <v>42401.2</v>
      </c>
      <c r="C74" s="797">
        <v>167134</v>
      </c>
      <c r="D74" s="798">
        <v>237751.9</v>
      </c>
      <c r="E74" s="798">
        <v>315093</v>
      </c>
      <c r="F74" s="797">
        <v>25044.799999999999</v>
      </c>
      <c r="G74" s="139"/>
      <c r="H74" s="140"/>
      <c r="I74" s="140"/>
    </row>
    <row r="75" spans="1:9" s="132" customFormat="1" ht="18" customHeight="1">
      <c r="A75" s="239" t="s">
        <v>1298</v>
      </c>
      <c r="B75" s="797">
        <v>550.9</v>
      </c>
      <c r="C75" s="797">
        <v>33.5</v>
      </c>
      <c r="D75" s="800" t="s">
        <v>60</v>
      </c>
      <c r="E75" s="800" t="s">
        <v>60</v>
      </c>
      <c r="F75" s="800" t="s">
        <v>60</v>
      </c>
      <c r="G75" s="139"/>
      <c r="H75" s="140"/>
      <c r="I75" s="140"/>
    </row>
    <row r="76" spans="1:9" s="132" customFormat="1" ht="25.5" customHeight="1">
      <c r="A76" s="239" t="s">
        <v>1314</v>
      </c>
      <c r="B76" s="797">
        <v>49.4</v>
      </c>
      <c r="C76" s="797">
        <v>4246.8999999999996</v>
      </c>
      <c r="D76" s="798">
        <v>12077.5</v>
      </c>
      <c r="E76" s="798">
        <v>16332</v>
      </c>
      <c r="F76" s="797">
        <v>28142.1</v>
      </c>
      <c r="G76" s="139"/>
      <c r="H76" s="140"/>
      <c r="I76" s="140"/>
    </row>
    <row r="77" spans="1:9" s="132" customFormat="1" ht="15.75" customHeight="1">
      <c r="A77" s="239" t="s">
        <v>1302</v>
      </c>
      <c r="B77" s="797">
        <v>13445.8</v>
      </c>
      <c r="C77" s="797">
        <v>12300.5</v>
      </c>
      <c r="D77" s="798">
        <v>11666</v>
      </c>
      <c r="E77" s="798">
        <v>18325</v>
      </c>
      <c r="F77" s="797">
        <v>14733.2</v>
      </c>
      <c r="G77" s="139"/>
      <c r="H77" s="140"/>
      <c r="I77" s="140"/>
    </row>
    <row r="78" spans="1:9" s="132" customFormat="1" ht="26.25" customHeight="1">
      <c r="A78" s="424" t="s">
        <v>1315</v>
      </c>
      <c r="B78" s="797">
        <v>22393.4</v>
      </c>
      <c r="C78" s="797">
        <v>29998.7</v>
      </c>
      <c r="D78" s="798">
        <v>24646.400000000001</v>
      </c>
      <c r="E78" s="798">
        <v>19459.900000000001</v>
      </c>
      <c r="F78" s="797" t="s">
        <v>60</v>
      </c>
      <c r="G78" s="139"/>
      <c r="H78" s="140"/>
      <c r="I78" s="140"/>
    </row>
    <row r="79" spans="1:9" s="132" customFormat="1" ht="15.75" customHeight="1">
      <c r="A79" s="424" t="s">
        <v>874</v>
      </c>
      <c r="B79" s="797">
        <v>1974793.2</v>
      </c>
      <c r="C79" s="797">
        <v>2601354.4</v>
      </c>
      <c r="D79" s="798">
        <v>3297164.2</v>
      </c>
      <c r="E79" s="798">
        <v>4222161.9000000004</v>
      </c>
      <c r="F79" s="982">
        <v>4282420.2</v>
      </c>
      <c r="G79" s="139"/>
      <c r="H79" s="140"/>
      <c r="I79" s="140"/>
    </row>
    <row r="80" spans="1:9" s="132" customFormat="1" ht="27.75" customHeight="1">
      <c r="A80" s="424" t="s">
        <v>1303</v>
      </c>
      <c r="B80" s="797">
        <v>1427619.8</v>
      </c>
      <c r="C80" s="797">
        <v>1818071.1</v>
      </c>
      <c r="D80" s="798">
        <v>2303396.7000000002</v>
      </c>
      <c r="E80" s="798">
        <v>3190229.5</v>
      </c>
      <c r="F80" s="797">
        <v>2995582.2</v>
      </c>
      <c r="G80" s="136"/>
      <c r="H80" s="136"/>
      <c r="I80" s="136"/>
    </row>
    <row r="81" spans="1:10" s="132" customFormat="1" ht="26.25" customHeight="1">
      <c r="A81" s="425" t="s">
        <v>1304</v>
      </c>
      <c r="B81" s="797">
        <v>633408.4</v>
      </c>
      <c r="C81" s="797">
        <v>694782.2</v>
      </c>
      <c r="D81" s="798">
        <v>948231.4</v>
      </c>
      <c r="E81" s="798">
        <v>1374300.2</v>
      </c>
      <c r="F81" s="797">
        <v>1139236.8</v>
      </c>
      <c r="G81" s="141"/>
      <c r="H81" s="141"/>
      <c r="I81" s="142"/>
    </row>
    <row r="82" spans="1:10" s="132" customFormat="1" ht="24" customHeight="1">
      <c r="A82" s="425" t="s">
        <v>1316</v>
      </c>
      <c r="B82" s="797">
        <v>14927.6</v>
      </c>
      <c r="C82" s="797">
        <v>7620.3</v>
      </c>
      <c r="D82" s="798">
        <v>11332.2</v>
      </c>
      <c r="E82" s="798">
        <v>10207.5</v>
      </c>
      <c r="F82" s="797">
        <v>22030.6</v>
      </c>
      <c r="G82" s="136"/>
      <c r="H82" s="138"/>
      <c r="I82" s="138"/>
    </row>
    <row r="83" spans="1:10" s="132" customFormat="1" ht="25.5" customHeight="1">
      <c r="A83" s="425" t="s">
        <v>1317</v>
      </c>
      <c r="B83" s="797">
        <v>66772.600000000006</v>
      </c>
      <c r="C83" s="797">
        <v>88075</v>
      </c>
      <c r="D83" s="798">
        <v>112178.9</v>
      </c>
      <c r="E83" s="798">
        <v>167256.20000000001</v>
      </c>
      <c r="F83" s="797">
        <v>126306</v>
      </c>
      <c r="G83" s="136"/>
      <c r="H83" s="138"/>
      <c r="I83" s="138"/>
    </row>
    <row r="84" spans="1:10" s="132" customFormat="1" ht="15.75" customHeight="1">
      <c r="A84" s="425" t="s">
        <v>1318</v>
      </c>
      <c r="B84" s="797">
        <v>224453</v>
      </c>
      <c r="C84" s="797">
        <v>274445.09999999998</v>
      </c>
      <c r="D84" s="798">
        <v>327417.40000000002</v>
      </c>
      <c r="E84" s="798">
        <v>499833.8</v>
      </c>
      <c r="F84" s="797">
        <v>537921.69999999995</v>
      </c>
      <c r="G84" s="139"/>
      <c r="H84" s="140"/>
      <c r="I84" s="140"/>
    </row>
    <row r="85" spans="1:10" s="132" customFormat="1" ht="15.75" customHeight="1">
      <c r="A85" s="425" t="s">
        <v>1308</v>
      </c>
      <c r="B85" s="804" t="s">
        <v>1457</v>
      </c>
      <c r="C85" s="797" t="s">
        <v>1458</v>
      </c>
      <c r="D85" s="800">
        <v>67.3</v>
      </c>
      <c r="E85" s="798">
        <v>238.3</v>
      </c>
      <c r="F85" s="797" t="s">
        <v>1458</v>
      </c>
      <c r="G85" s="139"/>
      <c r="H85" s="140"/>
      <c r="I85" s="140"/>
    </row>
    <row r="86" spans="1:10" s="132" customFormat="1" ht="18" customHeight="1">
      <c r="A86" s="425" t="s">
        <v>1309</v>
      </c>
      <c r="B86" s="797">
        <v>83676</v>
      </c>
      <c r="C86" s="797">
        <v>110479.7</v>
      </c>
      <c r="D86" s="798">
        <v>182875.5</v>
      </c>
      <c r="E86" s="798">
        <v>212811.3</v>
      </c>
      <c r="F86" s="797">
        <v>202840.9</v>
      </c>
      <c r="G86" s="139"/>
      <c r="H86" s="140"/>
      <c r="I86" s="140"/>
    </row>
    <row r="87" spans="1:10" s="132" customFormat="1" ht="15" customHeight="1">
      <c r="A87" s="425" t="s">
        <v>115</v>
      </c>
      <c r="B87" s="797">
        <v>334702.59999999998</v>
      </c>
      <c r="C87" s="797">
        <v>552772</v>
      </c>
      <c r="D87" s="798">
        <v>611479.19999999995</v>
      </c>
      <c r="E87" s="798">
        <v>814623.7</v>
      </c>
      <c r="F87" s="797">
        <v>861675.3</v>
      </c>
      <c r="G87" s="139"/>
    </row>
    <row r="88" spans="1:10" s="132" customFormat="1" ht="18.75" customHeight="1">
      <c r="A88" s="425" t="s">
        <v>1310</v>
      </c>
      <c r="B88" s="797">
        <v>69679.600000000006</v>
      </c>
      <c r="C88" s="797">
        <v>89896.8</v>
      </c>
      <c r="D88" s="798">
        <v>109814.8</v>
      </c>
      <c r="E88" s="798">
        <v>110958.5</v>
      </c>
      <c r="F88" s="797">
        <v>105570.9</v>
      </c>
      <c r="G88" s="139"/>
      <c r="H88" s="140"/>
      <c r="I88" s="140"/>
    </row>
    <row r="89" spans="1:10" s="132" customFormat="1" ht="29.25" customHeight="1" thickBot="1">
      <c r="A89" s="1299" t="s">
        <v>1311</v>
      </c>
      <c r="B89" s="1300">
        <v>547173.4</v>
      </c>
      <c r="C89" s="1300">
        <v>783283.19999999995</v>
      </c>
      <c r="D89" s="1301">
        <v>993767.6</v>
      </c>
      <c r="E89" s="1301">
        <v>1031932.4</v>
      </c>
      <c r="F89" s="1776">
        <v>1286838</v>
      </c>
      <c r="G89" s="139"/>
      <c r="H89" s="140"/>
      <c r="I89" s="140"/>
    </row>
    <row r="90" spans="1:10" s="132" customFormat="1" ht="12">
      <c r="A90" s="143"/>
      <c r="B90" s="137"/>
      <c r="C90" s="137"/>
      <c r="D90" s="137"/>
      <c r="G90" s="139"/>
      <c r="H90" s="139"/>
      <c r="I90" s="140"/>
      <c r="J90" s="140"/>
    </row>
  </sheetData>
  <mergeCells count="3">
    <mergeCell ref="A51:D51"/>
    <mergeCell ref="A52:D52"/>
    <mergeCell ref="A1:E1"/>
  </mergeCells>
  <pageMargins left="0.70866141732283472" right="0.70866141732283472" top="0.74803149606299213" bottom="0.74803149606299213" header="0.31496062992125984" footer="0.31496062992125984"/>
  <pageSetup paperSize="9" scale="85" firstPageNumber="19" orientation="portrait" useFirstPageNumber="1" r:id="rId1"/>
  <headerFooter alignWithMargins="0">
    <oddFooter>&amp;C&amp;P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5" tint="0.39997558519241921"/>
  </sheetPr>
  <dimension ref="A1:CL121"/>
  <sheetViews>
    <sheetView topLeftCell="A71" workbookViewId="0">
      <selection activeCell="G98" sqref="G98"/>
    </sheetView>
  </sheetViews>
  <sheetFormatPr defaultRowHeight="12.75"/>
  <cols>
    <col min="1" max="1" width="31.5" customWidth="1"/>
    <col min="2" max="2" width="14.33203125" customWidth="1"/>
    <col min="3" max="3" width="15.6640625" customWidth="1"/>
    <col min="4" max="4" width="14" customWidth="1"/>
    <col min="5" max="5" width="15" customWidth="1"/>
    <col min="6" max="6" width="17" customWidth="1"/>
  </cols>
  <sheetData>
    <row r="1" spans="1:90" s="260" customFormat="1" ht="18" customHeight="1">
      <c r="A1" s="1953" t="s">
        <v>240</v>
      </c>
      <c r="B1" s="1953"/>
      <c r="C1" s="1953"/>
      <c r="D1" s="1953"/>
      <c r="E1" s="1953"/>
    </row>
    <row r="2" spans="1:90" s="261" customFormat="1" ht="18" customHeight="1">
      <c r="A2" s="1951" t="s">
        <v>898</v>
      </c>
      <c r="B2" s="1951"/>
      <c r="C2" s="1951"/>
      <c r="D2" s="1951"/>
    </row>
    <row r="3" spans="1:90" s="261" customFormat="1" ht="18" customHeight="1">
      <c r="A3" s="1951" t="s">
        <v>241</v>
      </c>
      <c r="B3" s="1951"/>
      <c r="C3" s="1951"/>
      <c r="D3" s="1951"/>
    </row>
    <row r="4" spans="1:90" s="261" customFormat="1" ht="18" customHeight="1">
      <c r="A4" s="1952" t="s">
        <v>242</v>
      </c>
      <c r="B4" s="1952"/>
      <c r="C4" s="1952"/>
      <c r="D4" s="1952"/>
      <c r="E4" s="1303"/>
      <c r="F4" s="1303"/>
    </row>
    <row r="5" spans="1:90" s="262" customFormat="1" ht="18" customHeight="1">
      <c r="A5" s="1304"/>
      <c r="B5" s="1305">
        <v>2020</v>
      </c>
      <c r="C5" s="1305">
        <v>2021</v>
      </c>
      <c r="D5" s="1305">
        <v>2022</v>
      </c>
      <c r="E5" s="1306">
        <v>2023</v>
      </c>
      <c r="F5" s="1680">
        <v>2024</v>
      </c>
    </row>
    <row r="6" spans="1:90" s="264" customFormat="1">
      <c r="A6" s="857"/>
      <c r="B6" s="859"/>
      <c r="C6" s="858"/>
      <c r="D6" s="860"/>
      <c r="E6" s="860"/>
    </row>
    <row r="7" spans="1:90" s="267" customFormat="1">
      <c r="A7" s="861" t="s">
        <v>38</v>
      </c>
      <c r="B7" s="862">
        <v>11296637.4</v>
      </c>
      <c r="C7" s="266">
        <v>15220250.300000001</v>
      </c>
      <c r="D7" s="863">
        <v>17206058.199999999</v>
      </c>
      <c r="E7" s="847">
        <v>22426867.199999999</v>
      </c>
      <c r="F7" s="847">
        <v>32995302.199999999</v>
      </c>
    </row>
    <row r="8" spans="1:90" s="261" customFormat="1" ht="0.75" customHeight="1">
      <c r="A8" s="864"/>
      <c r="B8" s="865"/>
      <c r="C8" s="864"/>
      <c r="D8" s="866"/>
      <c r="E8" s="848"/>
      <c r="F8" s="1778"/>
      <c r="CL8" s="267"/>
    </row>
    <row r="9" spans="1:90" s="261" customFormat="1" ht="29.25" customHeight="1">
      <c r="A9" s="867" t="s">
        <v>255</v>
      </c>
      <c r="B9" s="868">
        <v>172076.7</v>
      </c>
      <c r="C9" s="269">
        <v>144899.20000000001</v>
      </c>
      <c r="D9" s="269">
        <v>272266.90000000002</v>
      </c>
      <c r="E9" s="849">
        <v>243069.6</v>
      </c>
      <c r="F9" s="1777">
        <v>393617.8</v>
      </c>
      <c r="CL9" s="267"/>
    </row>
    <row r="10" spans="1:90" s="261" customFormat="1" ht="16.5" customHeight="1">
      <c r="A10" s="869" t="s">
        <v>39</v>
      </c>
      <c r="B10" s="868">
        <v>1845591</v>
      </c>
      <c r="C10" s="269">
        <v>2422986.7000000002</v>
      </c>
      <c r="D10" s="269">
        <v>3083098.8</v>
      </c>
      <c r="E10" s="849">
        <v>5083897.5</v>
      </c>
      <c r="F10" s="1777">
        <v>3714495.8</v>
      </c>
      <c r="CK10" s="271"/>
      <c r="CL10" s="267"/>
    </row>
    <row r="11" spans="1:90" s="261" customFormat="1" ht="16.5" customHeight="1">
      <c r="A11" s="870" t="s">
        <v>40</v>
      </c>
      <c r="B11" s="868">
        <v>7170893.2999999998</v>
      </c>
      <c r="C11" s="269">
        <v>9921464.1999999993</v>
      </c>
      <c r="D11" s="269">
        <v>10926707.4</v>
      </c>
      <c r="E11" s="849">
        <v>12444140.300000001</v>
      </c>
      <c r="F11" s="1777">
        <v>11699231.699999999</v>
      </c>
      <c r="CL11" s="267"/>
    </row>
    <row r="12" spans="1:90" s="261" customFormat="1" ht="39" customHeight="1">
      <c r="A12" s="871" t="s">
        <v>1097</v>
      </c>
      <c r="B12" s="868">
        <v>127345.7</v>
      </c>
      <c r="C12" s="269">
        <v>158136</v>
      </c>
      <c r="D12" s="269">
        <v>265191.09999999998</v>
      </c>
      <c r="E12" s="849">
        <v>284690</v>
      </c>
      <c r="F12" s="1777">
        <v>351638.8</v>
      </c>
      <c r="CL12" s="267"/>
    </row>
    <row r="13" spans="1:90" s="261" customFormat="1" ht="36" customHeight="1">
      <c r="A13" s="871" t="s">
        <v>1107</v>
      </c>
      <c r="B13" s="868">
        <v>872784.5</v>
      </c>
      <c r="C13" s="269">
        <v>1096848.1000000001</v>
      </c>
      <c r="D13" s="269">
        <v>1067060.3</v>
      </c>
      <c r="E13" s="849">
        <v>1128197.1000000001</v>
      </c>
      <c r="F13" s="1777">
        <v>677788</v>
      </c>
      <c r="CL13" s="267"/>
    </row>
    <row r="14" spans="1:90" s="261" customFormat="1" ht="37.5" customHeight="1">
      <c r="A14" s="871" t="s">
        <v>1098</v>
      </c>
      <c r="B14" s="868">
        <v>117105.3</v>
      </c>
      <c r="C14" s="269">
        <v>151327.5</v>
      </c>
      <c r="D14" s="269">
        <v>215477</v>
      </c>
      <c r="E14" s="849">
        <v>254891.9</v>
      </c>
      <c r="F14" s="1777">
        <v>259259.3</v>
      </c>
      <c r="CL14" s="267"/>
    </row>
    <row r="15" spans="1:90" s="261" customFormat="1" ht="26.25" customHeight="1">
      <c r="A15" s="871" t="s">
        <v>257</v>
      </c>
      <c r="B15" s="868">
        <v>2251</v>
      </c>
      <c r="C15" s="269">
        <v>2078.1</v>
      </c>
      <c r="D15" s="269">
        <v>1993.8</v>
      </c>
      <c r="E15" s="849">
        <v>1601</v>
      </c>
      <c r="F15" s="1779" t="s">
        <v>60</v>
      </c>
      <c r="CL15" s="267"/>
    </row>
    <row r="16" spans="1:90" s="261" customFormat="1" ht="27" customHeight="1">
      <c r="A16" s="871" t="s">
        <v>258</v>
      </c>
      <c r="B16" s="868">
        <v>7150</v>
      </c>
      <c r="C16" s="269">
        <v>122.4</v>
      </c>
      <c r="D16" s="872" t="s">
        <v>60</v>
      </c>
      <c r="E16" s="850" t="s">
        <v>60</v>
      </c>
      <c r="F16" s="1779" t="s">
        <v>60</v>
      </c>
      <c r="CL16" s="267"/>
    </row>
    <row r="17" spans="1:90" s="261" customFormat="1" ht="51" customHeight="1">
      <c r="A17" s="871" t="s">
        <v>1099</v>
      </c>
      <c r="B17" s="868">
        <v>5982801.5</v>
      </c>
      <c r="C17" s="269">
        <v>8415357.9000000004</v>
      </c>
      <c r="D17" s="269">
        <v>9270872</v>
      </c>
      <c r="E17" s="849">
        <v>10669006.4</v>
      </c>
      <c r="F17" s="1777">
        <v>10377730.9</v>
      </c>
      <c r="CL17" s="267"/>
    </row>
    <row r="18" spans="1:90" s="261" customFormat="1" ht="27" customHeight="1">
      <c r="A18" s="871" t="s">
        <v>802</v>
      </c>
      <c r="B18" s="873">
        <v>22885</v>
      </c>
      <c r="C18" s="872">
        <v>18240</v>
      </c>
      <c r="D18" s="269">
        <v>5511.3</v>
      </c>
      <c r="E18" s="849">
        <v>7182.5</v>
      </c>
      <c r="F18" s="1777">
        <v>23049.8</v>
      </c>
      <c r="CK18" s="273"/>
      <c r="CL18" s="267"/>
    </row>
    <row r="19" spans="1:90" s="261" customFormat="1" ht="25.5" customHeight="1">
      <c r="A19" s="871" t="s">
        <v>819</v>
      </c>
      <c r="B19" s="873">
        <v>38570.300000000003</v>
      </c>
      <c r="C19" s="872">
        <v>79258.600000000006</v>
      </c>
      <c r="D19" s="269">
        <v>88981.9</v>
      </c>
      <c r="E19" s="849">
        <v>67818.5</v>
      </c>
      <c r="F19" s="1777">
        <v>9764.9</v>
      </c>
      <c r="CK19" s="273"/>
      <c r="CL19" s="267"/>
    </row>
    <row r="20" spans="1:90" s="261" customFormat="1" ht="36.75" customHeight="1">
      <c r="A20" s="874" t="s">
        <v>1100</v>
      </c>
      <c r="B20" s="868">
        <v>21800.1</v>
      </c>
      <c r="C20" s="269">
        <v>24939.9</v>
      </c>
      <c r="D20" s="269">
        <v>31824.3</v>
      </c>
      <c r="E20" s="849">
        <v>24530.9</v>
      </c>
      <c r="F20" s="1777">
        <v>54334</v>
      </c>
      <c r="CK20" s="273"/>
      <c r="CL20" s="267"/>
    </row>
    <row r="21" spans="1:90" s="261" customFormat="1" ht="37.5" customHeight="1">
      <c r="A21" s="874" t="s">
        <v>1101</v>
      </c>
      <c r="B21" s="868">
        <v>126706.8</v>
      </c>
      <c r="C21" s="269">
        <v>125539.8</v>
      </c>
      <c r="D21" s="269">
        <v>170893.5</v>
      </c>
      <c r="E21" s="849">
        <v>222657.2</v>
      </c>
      <c r="F21" s="1777">
        <v>282419.8</v>
      </c>
      <c r="CL21" s="267"/>
    </row>
    <row r="22" spans="1:90" s="261" customFormat="1" ht="15.75" customHeight="1">
      <c r="A22" s="875" t="s">
        <v>113</v>
      </c>
      <c r="B22" s="868">
        <v>642686.5</v>
      </c>
      <c r="C22" s="269">
        <v>1089519.7</v>
      </c>
      <c r="D22" s="269">
        <v>1102147.1000000001</v>
      </c>
      <c r="E22" s="849">
        <v>1591741</v>
      </c>
      <c r="F22" s="1777">
        <v>2870967.4</v>
      </c>
      <c r="CL22" s="267"/>
    </row>
    <row r="23" spans="1:90" s="261" customFormat="1" ht="27.75" customHeight="1">
      <c r="A23" s="874" t="s">
        <v>1108</v>
      </c>
      <c r="B23" s="868">
        <v>714939.5</v>
      </c>
      <c r="C23" s="269">
        <v>527796.30000000005</v>
      </c>
      <c r="D23" s="269">
        <v>481133</v>
      </c>
      <c r="E23" s="849">
        <v>987726.8</v>
      </c>
      <c r="F23" s="1777">
        <v>12146656.9</v>
      </c>
      <c r="CL23" s="267"/>
    </row>
    <row r="24" spans="1:90" s="261" customFormat="1" ht="27" customHeight="1">
      <c r="A24" s="874" t="s">
        <v>119</v>
      </c>
      <c r="B24" s="868">
        <v>166509.6</v>
      </c>
      <c r="C24" s="269">
        <v>292228.8</v>
      </c>
      <c r="D24" s="269">
        <v>181221.6</v>
      </c>
      <c r="E24" s="849">
        <v>310712.09999999998</v>
      </c>
      <c r="F24" s="1777">
        <v>491644.5</v>
      </c>
      <c r="CL24" s="267"/>
    </row>
    <row r="25" spans="1:90" s="261" customFormat="1" ht="14.25" customHeight="1">
      <c r="A25" s="875" t="s">
        <v>21</v>
      </c>
      <c r="B25" s="868">
        <v>7114.8</v>
      </c>
      <c r="C25" s="269">
        <v>40637.4</v>
      </c>
      <c r="D25" s="269">
        <v>77223.600000000006</v>
      </c>
      <c r="E25" s="849">
        <v>115298.3</v>
      </c>
      <c r="F25" s="1777">
        <v>372.1</v>
      </c>
      <c r="CL25" s="267"/>
    </row>
    <row r="26" spans="1:90" s="261" customFormat="1" ht="15" customHeight="1">
      <c r="A26" s="875" t="s">
        <v>120</v>
      </c>
      <c r="B26" s="868">
        <v>8178.5</v>
      </c>
      <c r="C26" s="269">
        <v>12570.7</v>
      </c>
      <c r="D26" s="269">
        <v>18042.8</v>
      </c>
      <c r="E26" s="849">
        <v>31193.1</v>
      </c>
      <c r="F26" s="1777">
        <v>60303.7</v>
      </c>
      <c r="CL26" s="267"/>
    </row>
    <row r="27" spans="1:90" s="261" customFormat="1" ht="13.5" customHeight="1">
      <c r="A27" s="875" t="s">
        <v>121</v>
      </c>
      <c r="B27" s="868">
        <v>9084.6</v>
      </c>
      <c r="C27" s="269">
        <v>12847.2</v>
      </c>
      <c r="D27" s="269">
        <v>15477.5</v>
      </c>
      <c r="E27" s="849">
        <v>19377</v>
      </c>
      <c r="F27" s="1777">
        <v>241600.1</v>
      </c>
      <c r="CL27" s="267"/>
    </row>
    <row r="28" spans="1:90" s="261" customFormat="1" ht="25.5">
      <c r="A28" s="874" t="s">
        <v>122</v>
      </c>
      <c r="B28" s="868">
        <v>59826.400000000001</v>
      </c>
      <c r="C28" s="269">
        <v>90238.3</v>
      </c>
      <c r="D28" s="269">
        <v>129452.6</v>
      </c>
      <c r="E28" s="849">
        <v>148463.1</v>
      </c>
      <c r="F28" s="1777">
        <v>204295.8</v>
      </c>
      <c r="CL28" s="267"/>
    </row>
    <row r="29" spans="1:90" s="261" customFormat="1" ht="24.75" customHeight="1">
      <c r="A29" s="874" t="s">
        <v>197</v>
      </c>
      <c r="B29" s="868">
        <v>161431.20000000001</v>
      </c>
      <c r="C29" s="269">
        <v>223775</v>
      </c>
      <c r="D29" s="269">
        <v>261171.9</v>
      </c>
      <c r="E29" s="849">
        <v>350971.2</v>
      </c>
      <c r="F29" s="1777">
        <v>355744.8</v>
      </c>
      <c r="CL29" s="267"/>
    </row>
    <row r="30" spans="1:90" s="261" customFormat="1" ht="24.75" customHeight="1">
      <c r="A30" s="874" t="s">
        <v>198</v>
      </c>
      <c r="B30" s="868">
        <v>68458.3</v>
      </c>
      <c r="C30" s="269">
        <v>116315.4</v>
      </c>
      <c r="D30" s="269">
        <v>150266.29999999999</v>
      </c>
      <c r="E30" s="849">
        <v>459208.3</v>
      </c>
      <c r="F30" s="1777">
        <v>106502</v>
      </c>
      <c r="CL30" s="267"/>
    </row>
    <row r="31" spans="1:90" s="261" customFormat="1" ht="14.25" customHeight="1">
      <c r="A31" s="875" t="s">
        <v>115</v>
      </c>
      <c r="B31" s="868">
        <v>61538.2</v>
      </c>
      <c r="C31" s="269">
        <v>111729</v>
      </c>
      <c r="D31" s="269">
        <v>177135.2</v>
      </c>
      <c r="E31" s="849">
        <v>216193.4</v>
      </c>
      <c r="F31" s="1777">
        <v>219282.7</v>
      </c>
      <c r="CL31" s="267"/>
    </row>
    <row r="32" spans="1:90" s="261" customFormat="1" ht="14.25" customHeight="1">
      <c r="A32" s="1307"/>
      <c r="B32" s="878"/>
      <c r="C32" s="877"/>
      <c r="D32" s="877"/>
      <c r="E32" s="851"/>
      <c r="F32" s="1303"/>
      <c r="CL32" s="267"/>
    </row>
    <row r="33" spans="1:90" s="261" customFormat="1" ht="18" customHeight="1">
      <c r="A33" s="1304"/>
      <c r="B33" s="1305">
        <v>2020</v>
      </c>
      <c r="C33" s="1305">
        <v>2021</v>
      </c>
      <c r="D33" s="1305">
        <v>2022</v>
      </c>
      <c r="E33" s="1308">
        <v>2023</v>
      </c>
      <c r="F33" s="1303">
        <v>2024</v>
      </c>
    </row>
    <row r="34" spans="1:90" s="261" customFormat="1" ht="24" customHeight="1">
      <c r="A34" s="874" t="s">
        <v>199</v>
      </c>
      <c r="B34" s="868">
        <v>37832.699999999997</v>
      </c>
      <c r="C34" s="269">
        <v>53626.400000000001</v>
      </c>
      <c r="D34" s="269">
        <v>121815.6</v>
      </c>
      <c r="E34" s="849">
        <v>172759.2</v>
      </c>
      <c r="F34" s="1777">
        <v>152556.20000000001</v>
      </c>
      <c r="CL34" s="267"/>
    </row>
    <row r="35" spans="1:90" s="261" customFormat="1" ht="16.5" customHeight="1">
      <c r="A35" s="874" t="s">
        <v>200</v>
      </c>
      <c r="B35" s="868">
        <v>11517.9</v>
      </c>
      <c r="C35" s="269">
        <v>992.8</v>
      </c>
      <c r="D35" s="269">
        <v>959.4</v>
      </c>
      <c r="E35" s="849">
        <v>956.2</v>
      </c>
      <c r="F35" s="1777">
        <v>1004.2</v>
      </c>
      <c r="CL35" s="267"/>
    </row>
    <row r="36" spans="1:90" s="261" customFormat="1" ht="24" customHeight="1">
      <c r="A36" s="876" t="s">
        <v>125</v>
      </c>
      <c r="B36" s="878">
        <v>10450.6</v>
      </c>
      <c r="C36" s="877">
        <v>8143.5</v>
      </c>
      <c r="D36" s="877">
        <v>5220.7</v>
      </c>
      <c r="E36" s="851">
        <v>3972</v>
      </c>
      <c r="F36" s="1751">
        <v>272.7</v>
      </c>
      <c r="CL36" s="267"/>
    </row>
    <row r="37" spans="1:90" s="261" customFormat="1" ht="24" customHeight="1">
      <c r="A37" s="274"/>
      <c r="B37" s="429"/>
      <c r="C37" s="428"/>
      <c r="D37" s="428"/>
      <c r="CL37" s="267"/>
    </row>
    <row r="38" spans="1:90" s="261" customFormat="1" ht="24" customHeight="1">
      <c r="A38" s="274"/>
      <c r="B38" s="429"/>
      <c r="C38" s="428"/>
      <c r="D38" s="428"/>
      <c r="CL38" s="267"/>
    </row>
    <row r="39" spans="1:90" s="261" customFormat="1">
      <c r="A39" s="276"/>
      <c r="B39" s="277"/>
      <c r="C39" s="278"/>
      <c r="D39" s="279"/>
      <c r="CL39" s="267"/>
    </row>
    <row r="40" spans="1:90" s="261" customFormat="1" ht="12" hidden="1">
      <c r="A40" s="276"/>
      <c r="B40" s="280"/>
      <c r="C40" s="280"/>
      <c r="D40" s="280"/>
    </row>
    <row r="41" spans="1:90" s="261" customFormat="1" ht="15.75">
      <c r="A41" s="1950" t="s">
        <v>899</v>
      </c>
      <c r="B41" s="1950"/>
      <c r="C41" s="1950"/>
      <c r="D41" s="1950"/>
      <c r="E41" s="1950"/>
    </row>
    <row r="42" spans="1:90" s="281" customFormat="1" ht="18" customHeight="1">
      <c r="A42" s="1950" t="s">
        <v>243</v>
      </c>
      <c r="B42" s="1950"/>
      <c r="C42" s="1950"/>
      <c r="D42" s="1950"/>
    </row>
    <row r="43" spans="1:90" s="281" customFormat="1" ht="18" customHeight="1">
      <c r="A43" s="1952" t="s">
        <v>242</v>
      </c>
      <c r="B43" s="1952"/>
      <c r="C43" s="1952"/>
      <c r="D43" s="1952"/>
      <c r="E43" s="1309"/>
      <c r="F43" s="1309"/>
    </row>
    <row r="44" spans="1:90" s="281" customFormat="1" ht="18" customHeight="1">
      <c r="A44" s="1310"/>
      <c r="B44" s="1311">
        <v>2020</v>
      </c>
      <c r="C44" s="1311">
        <v>2021</v>
      </c>
      <c r="D44" s="1311">
        <v>2022</v>
      </c>
      <c r="E44" s="1310">
        <v>2023</v>
      </c>
      <c r="F44" s="1310">
        <v>2024</v>
      </c>
    </row>
    <row r="45" spans="1:90" s="283" customFormat="1" ht="18" customHeight="1">
      <c r="A45" s="282"/>
    </row>
    <row r="46" spans="1:90" s="283" customFormat="1">
      <c r="A46" s="265" t="s">
        <v>38</v>
      </c>
      <c r="B46" s="427">
        <v>2588606.9</v>
      </c>
      <c r="C46" s="426">
        <v>4123429.5</v>
      </c>
      <c r="D46" s="426">
        <v>4028888.6</v>
      </c>
      <c r="E46" s="852">
        <v>5516438.5999999996</v>
      </c>
      <c r="F46" s="1780">
        <v>5709191.2999999998</v>
      </c>
    </row>
    <row r="47" spans="1:90" s="284" customFormat="1" ht="7.5" customHeight="1">
      <c r="A47" s="261"/>
      <c r="B47" s="285"/>
      <c r="E47" s="853"/>
      <c r="F47" s="853"/>
    </row>
    <row r="48" spans="1:90" s="284" customFormat="1" ht="13.5" customHeight="1">
      <c r="A48" s="268" t="s">
        <v>255</v>
      </c>
      <c r="B48" s="429">
        <v>11361.5</v>
      </c>
      <c r="C48" s="428">
        <v>20592.8</v>
      </c>
      <c r="D48" s="428">
        <v>14708.8</v>
      </c>
      <c r="E48" s="854">
        <v>17690.5</v>
      </c>
      <c r="F48" s="1781">
        <v>44788</v>
      </c>
      <c r="G48" s="266"/>
      <c r="H48" s="266"/>
      <c r="I48" s="266"/>
    </row>
    <row r="49" spans="1:90" s="261" customFormat="1" ht="15" customHeight="1">
      <c r="A49" s="270" t="s">
        <v>39</v>
      </c>
      <c r="B49" s="429">
        <v>467466.4</v>
      </c>
      <c r="C49" s="428">
        <v>682331.8</v>
      </c>
      <c r="D49" s="428">
        <v>485324.9</v>
      </c>
      <c r="E49" s="854">
        <v>1026741.5</v>
      </c>
      <c r="F49" s="1781">
        <v>-85229.8</v>
      </c>
    </row>
    <row r="50" spans="1:90" s="261" customFormat="1" ht="15.75" customHeight="1">
      <c r="A50" s="272" t="s">
        <v>40</v>
      </c>
      <c r="B50" s="429">
        <v>1981466.7</v>
      </c>
      <c r="C50" s="428">
        <v>3305767.7</v>
      </c>
      <c r="D50" s="428">
        <v>3447357</v>
      </c>
      <c r="E50" s="854">
        <v>4291293.9000000004</v>
      </c>
      <c r="F50" s="1781">
        <v>4481555.4000000004</v>
      </c>
    </row>
    <row r="51" spans="1:90" s="261" customFormat="1" ht="35.25" customHeight="1">
      <c r="A51" s="298" t="s">
        <v>1102</v>
      </c>
      <c r="B51" s="429">
        <v>3106.1</v>
      </c>
      <c r="C51" s="428">
        <v>-6672.7</v>
      </c>
      <c r="D51" s="428">
        <v>19471.3</v>
      </c>
      <c r="E51" s="854">
        <v>40484.5</v>
      </c>
      <c r="F51" s="1781">
        <v>-5298.6</v>
      </c>
    </row>
    <row r="52" spans="1:90" s="261" customFormat="1" ht="36.75" customHeight="1">
      <c r="A52" s="298" t="s">
        <v>1109</v>
      </c>
      <c r="B52" s="429">
        <v>4740.6000000000004</v>
      </c>
      <c r="C52" s="428">
        <v>8651.5</v>
      </c>
      <c r="D52" s="428">
        <v>-31711.5</v>
      </c>
      <c r="E52" s="854">
        <v>-5626.5</v>
      </c>
      <c r="F52" s="1781">
        <v>20323.3</v>
      </c>
    </row>
    <row r="53" spans="1:90" s="261" customFormat="1" ht="24" customHeight="1">
      <c r="A53" s="298" t="s">
        <v>1106</v>
      </c>
      <c r="B53" s="429">
        <v>880.5</v>
      </c>
      <c r="C53" s="428">
        <v>5726.4</v>
      </c>
      <c r="D53" s="428">
        <v>13223.6</v>
      </c>
      <c r="E53" s="854">
        <v>26993.9</v>
      </c>
      <c r="F53" s="1781">
        <v>23420.1</v>
      </c>
    </row>
    <row r="54" spans="1:90" s="261" customFormat="1" ht="27" customHeight="1">
      <c r="A54" s="298" t="s">
        <v>257</v>
      </c>
      <c r="B54" s="429">
        <v>30.5</v>
      </c>
      <c r="C54" s="430">
        <v>45</v>
      </c>
      <c r="D54" s="430" t="s">
        <v>60</v>
      </c>
      <c r="E54" s="850" t="s">
        <v>60</v>
      </c>
      <c r="F54" s="1781">
        <v>-2279.8000000000002</v>
      </c>
    </row>
    <row r="55" spans="1:90" s="261" customFormat="1" ht="25.5" customHeight="1">
      <c r="A55" s="298" t="s">
        <v>258</v>
      </c>
      <c r="B55" s="429">
        <v>180</v>
      </c>
      <c r="C55" s="430" t="s">
        <v>60</v>
      </c>
      <c r="D55" s="430" t="s">
        <v>60</v>
      </c>
      <c r="E55" s="850" t="s">
        <v>60</v>
      </c>
      <c r="F55" s="855" t="s">
        <v>60</v>
      </c>
      <c r="CL55" s="267"/>
    </row>
    <row r="56" spans="1:90" s="261" customFormat="1" ht="48.75" customHeight="1">
      <c r="A56" s="298" t="s">
        <v>1103</v>
      </c>
      <c r="B56" s="429">
        <v>1971870.5</v>
      </c>
      <c r="C56" s="428">
        <v>3297405.4</v>
      </c>
      <c r="D56" s="428">
        <v>3442284.2</v>
      </c>
      <c r="E56" s="854">
        <v>4225837.4000000004</v>
      </c>
      <c r="F56" s="1781">
        <v>4447204.5999999996</v>
      </c>
    </row>
    <row r="57" spans="1:90" s="261" customFormat="1" ht="26.25" customHeight="1">
      <c r="A57" s="298" t="s">
        <v>802</v>
      </c>
      <c r="B57" s="431">
        <v>530</v>
      </c>
      <c r="C57" s="430">
        <v>35.6</v>
      </c>
      <c r="D57" s="430">
        <v>561</v>
      </c>
      <c r="E57" s="855">
        <v>925.7</v>
      </c>
      <c r="F57" s="1781">
        <v>-11761.2</v>
      </c>
      <c r="CL57" s="267"/>
    </row>
    <row r="58" spans="1:90" s="261" customFormat="1" ht="37.5" customHeight="1">
      <c r="A58" s="274" t="s">
        <v>1104</v>
      </c>
      <c r="B58" s="429">
        <v>571.79999999999995</v>
      </c>
      <c r="C58" s="428">
        <v>-1311.6</v>
      </c>
      <c r="D58" s="428">
        <v>-1800</v>
      </c>
      <c r="E58" s="854">
        <v>-1111.2</v>
      </c>
      <c r="F58" s="1781">
        <v>1086</v>
      </c>
    </row>
    <row r="59" spans="1:90" s="261" customFormat="1" ht="38.25" customHeight="1">
      <c r="A59" s="274" t="s">
        <v>1101</v>
      </c>
      <c r="B59" s="429">
        <v>-510.1</v>
      </c>
      <c r="C59" s="428">
        <v>-904.7</v>
      </c>
      <c r="D59" s="428">
        <v>-1868.6</v>
      </c>
      <c r="E59" s="854">
        <v>-4515.7</v>
      </c>
      <c r="F59" s="1781">
        <v>30088.9</v>
      </c>
      <c r="CK59" s="273"/>
      <c r="CL59" s="267"/>
    </row>
    <row r="60" spans="1:90" s="261" customFormat="1" ht="15" customHeight="1">
      <c r="A60" s="275" t="s">
        <v>113</v>
      </c>
      <c r="B60" s="429">
        <v>10241.9</v>
      </c>
      <c r="C60" s="428">
        <v>-10508.8</v>
      </c>
      <c r="D60" s="428">
        <v>-69396.3</v>
      </c>
      <c r="E60" s="854">
        <v>-97818.9</v>
      </c>
      <c r="F60" s="1781">
        <v>145941.1</v>
      </c>
    </row>
    <row r="61" spans="1:90" s="261" customFormat="1" ht="27" customHeight="1">
      <c r="A61" s="274" t="s">
        <v>1108</v>
      </c>
      <c r="B61" s="429">
        <v>113420.3</v>
      </c>
      <c r="C61" s="428">
        <v>43967.7</v>
      </c>
      <c r="D61" s="428">
        <v>63776.5</v>
      </c>
      <c r="E61" s="854">
        <v>148733.29999999999</v>
      </c>
      <c r="F61" s="1781">
        <v>589942.69999999995</v>
      </c>
    </row>
    <row r="62" spans="1:90" s="261" customFormat="1" ht="26.25" customHeight="1">
      <c r="A62" s="274" t="s">
        <v>119</v>
      </c>
      <c r="B62" s="429">
        <v>7697.4</v>
      </c>
      <c r="C62" s="428">
        <v>24741.9</v>
      </c>
      <c r="D62" s="428">
        <v>9254.6</v>
      </c>
      <c r="E62" s="854">
        <v>26824.2</v>
      </c>
      <c r="F62" s="1781">
        <v>22491.5</v>
      </c>
    </row>
    <row r="63" spans="1:90" s="261" customFormat="1" ht="25.5" customHeight="1">
      <c r="A63" s="274" t="s">
        <v>21</v>
      </c>
      <c r="B63" s="431" t="s">
        <v>60</v>
      </c>
      <c r="C63" s="428">
        <v>-15521.4</v>
      </c>
      <c r="D63" s="428">
        <v>3036.8</v>
      </c>
      <c r="E63" s="854">
        <v>7646.7</v>
      </c>
      <c r="F63" s="1781">
        <v>6.5</v>
      </c>
    </row>
    <row r="64" spans="1:90" s="261" customFormat="1" ht="15.75" customHeight="1">
      <c r="A64" s="275" t="s">
        <v>120</v>
      </c>
      <c r="B64" s="429">
        <v>-1085.0999999999999</v>
      </c>
      <c r="C64" s="428">
        <v>-641.5</v>
      </c>
      <c r="D64" s="428">
        <v>4023.2</v>
      </c>
      <c r="E64" s="854">
        <v>1040.4000000000001</v>
      </c>
      <c r="F64" s="1781">
        <v>947.8</v>
      </c>
    </row>
    <row r="65" spans="1:6" s="261" customFormat="1" ht="17.25" customHeight="1">
      <c r="A65" s="275" t="s">
        <v>121</v>
      </c>
      <c r="B65" s="429">
        <v>3343.9</v>
      </c>
      <c r="C65" s="428">
        <v>4676.7</v>
      </c>
      <c r="D65" s="428">
        <v>6418.6</v>
      </c>
      <c r="E65" s="854">
        <v>5475</v>
      </c>
      <c r="F65" s="1781">
        <v>273376.59999999998</v>
      </c>
    </row>
    <row r="66" spans="1:6" s="261" customFormat="1" ht="27" customHeight="1">
      <c r="A66" s="274" t="s">
        <v>122</v>
      </c>
      <c r="B66" s="429">
        <v>6438.9</v>
      </c>
      <c r="C66" s="428">
        <v>17214.2</v>
      </c>
      <c r="D66" s="428">
        <v>17906.400000000001</v>
      </c>
      <c r="E66" s="854">
        <v>30176.2</v>
      </c>
      <c r="F66" s="1781">
        <v>63535</v>
      </c>
    </row>
    <row r="67" spans="1:6" s="261" customFormat="1" ht="27" customHeight="1">
      <c r="A67" s="1312"/>
      <c r="B67" s="878"/>
      <c r="C67" s="877"/>
      <c r="D67" s="877"/>
      <c r="E67" s="1313"/>
      <c r="F67" s="1741"/>
    </row>
    <row r="68" spans="1:6" s="261" customFormat="1" ht="18" customHeight="1">
      <c r="A68" s="1314"/>
      <c r="B68" s="1305">
        <v>2020</v>
      </c>
      <c r="C68" s="1305">
        <v>2021</v>
      </c>
      <c r="D68" s="1305">
        <v>2022</v>
      </c>
      <c r="E68" s="1315">
        <v>2023</v>
      </c>
      <c r="F68" s="1765">
        <v>2024</v>
      </c>
    </row>
    <row r="69" spans="1:6" s="261" customFormat="1" ht="27.75" customHeight="1">
      <c r="A69" s="274" t="s">
        <v>197</v>
      </c>
      <c r="B69" s="429">
        <v>13416.6</v>
      </c>
      <c r="C69" s="428">
        <v>36222.199999999997</v>
      </c>
      <c r="D69" s="428">
        <v>33733.800000000003</v>
      </c>
      <c r="E69" s="854">
        <v>32118.3</v>
      </c>
      <c r="F69" s="1781">
        <v>1757.1</v>
      </c>
    </row>
    <row r="70" spans="1:6" s="261" customFormat="1" ht="27" customHeight="1">
      <c r="A70" s="274" t="s">
        <v>198</v>
      </c>
      <c r="B70" s="429">
        <v>3555.9</v>
      </c>
      <c r="C70" s="428">
        <v>8339.7000000000007</v>
      </c>
      <c r="D70" s="428">
        <v>6845.2</v>
      </c>
      <c r="E70" s="854">
        <v>22684.3</v>
      </c>
      <c r="F70" s="1781">
        <v>102903.9</v>
      </c>
    </row>
    <row r="71" spans="1:6" s="261" customFormat="1" ht="13.5" customHeight="1">
      <c r="A71" s="275" t="s">
        <v>115</v>
      </c>
      <c r="B71" s="429">
        <v>1440.1</v>
      </c>
      <c r="C71" s="428">
        <v>827.3</v>
      </c>
      <c r="D71" s="428">
        <v>3246.7</v>
      </c>
      <c r="E71" s="854">
        <v>7093.7</v>
      </c>
      <c r="F71" s="1781">
        <v>10540.4</v>
      </c>
    </row>
    <row r="72" spans="1:6" s="261" customFormat="1" ht="27" customHeight="1">
      <c r="A72" s="274" t="s">
        <v>199</v>
      </c>
      <c r="B72" s="429">
        <v>-951.4</v>
      </c>
      <c r="C72" s="428">
        <v>3173.5</v>
      </c>
      <c r="D72" s="428">
        <v>4563.1000000000004</v>
      </c>
      <c r="E72" s="854">
        <v>1987</v>
      </c>
      <c r="F72" s="1781">
        <v>25494.400000000001</v>
      </c>
    </row>
    <row r="73" spans="1:6" s="261" customFormat="1" ht="16.5" customHeight="1">
      <c r="A73" s="274" t="s">
        <v>200</v>
      </c>
      <c r="B73" s="429">
        <v>-34516.6</v>
      </c>
      <c r="C73" s="428">
        <v>20</v>
      </c>
      <c r="D73" s="428">
        <v>-63.4</v>
      </c>
      <c r="E73" s="854">
        <v>4.8</v>
      </c>
      <c r="F73" s="1781">
        <v>65.8</v>
      </c>
    </row>
    <row r="74" spans="1:6" s="261" customFormat="1" ht="25.5" customHeight="1">
      <c r="A74" s="1312" t="s">
        <v>125</v>
      </c>
      <c r="B74" s="1317">
        <v>5168.7</v>
      </c>
      <c r="C74" s="1316">
        <v>4442</v>
      </c>
      <c r="D74" s="1316">
        <v>1821.3</v>
      </c>
      <c r="E74" s="1313">
        <v>374.6</v>
      </c>
      <c r="F74" s="1736">
        <v>-100</v>
      </c>
    </row>
    <row r="75" spans="1:6" s="261" customFormat="1" ht="12">
      <c r="A75" s="286"/>
      <c r="B75" s="287"/>
      <c r="C75" s="288"/>
      <c r="D75" s="287"/>
    </row>
    <row r="76" spans="1:6" s="261" customFormat="1" ht="12">
      <c r="A76" s="286"/>
      <c r="B76" s="287"/>
      <c r="C76" s="288"/>
      <c r="D76" s="287"/>
    </row>
    <row r="77" spans="1:6" s="261" customFormat="1" ht="12">
      <c r="A77" s="286"/>
      <c r="B77" s="287"/>
      <c r="C77" s="288"/>
      <c r="D77" s="287"/>
    </row>
    <row r="78" spans="1:6" s="261" customFormat="1" ht="12">
      <c r="A78" s="286"/>
      <c r="B78" s="287"/>
      <c r="C78" s="288"/>
      <c r="D78" s="287"/>
    </row>
    <row r="79" spans="1:6" s="289" customFormat="1">
      <c r="A79" s="261"/>
      <c r="B79" s="280"/>
      <c r="C79" s="280"/>
      <c r="D79" s="280"/>
    </row>
    <row r="80" spans="1:6" s="261" customFormat="1" ht="15.75">
      <c r="A80" s="1951" t="s">
        <v>244</v>
      </c>
      <c r="B80" s="1951"/>
      <c r="C80" s="1951"/>
      <c r="D80" s="1951"/>
    </row>
    <row r="81" spans="1:90" s="261" customFormat="1" ht="18" customHeight="1">
      <c r="A81" s="1951" t="s">
        <v>245</v>
      </c>
      <c r="B81" s="1951"/>
      <c r="C81" s="1951"/>
      <c r="D81" s="1951"/>
    </row>
    <row r="82" spans="1:90" s="261" customFormat="1" ht="18" customHeight="1">
      <c r="A82" s="1952" t="s">
        <v>242</v>
      </c>
      <c r="B82" s="1952"/>
      <c r="C82" s="1952"/>
      <c r="D82" s="1952"/>
      <c r="E82" s="1303"/>
      <c r="F82" s="1303"/>
    </row>
    <row r="83" spans="1:90" s="261" customFormat="1" ht="18" customHeight="1">
      <c r="A83" s="1314"/>
      <c r="B83" s="1305">
        <v>2020</v>
      </c>
      <c r="C83" s="1305">
        <v>2021</v>
      </c>
      <c r="D83" s="1305">
        <v>2022</v>
      </c>
      <c r="E83" s="1318">
        <v>2023</v>
      </c>
      <c r="F83" s="1738">
        <v>2024</v>
      </c>
    </row>
    <row r="84" spans="1:90" s="261" customFormat="1" ht="18" customHeight="1">
      <c r="A84" s="263"/>
    </row>
    <row r="85" spans="1:90" s="261" customFormat="1">
      <c r="A85" s="432" t="s">
        <v>246</v>
      </c>
      <c r="B85" s="427">
        <v>11296637.4</v>
      </c>
      <c r="C85" s="426">
        <v>15220250.300000001</v>
      </c>
      <c r="D85" s="426">
        <v>17206058.199999999</v>
      </c>
      <c r="E85" s="852">
        <v>22426867.199999999</v>
      </c>
      <c r="F85" s="847">
        <v>32995302.199999999</v>
      </c>
      <c r="CL85" s="277"/>
    </row>
    <row r="86" spans="1:90" s="261" customFormat="1">
      <c r="A86" s="291" t="s">
        <v>646</v>
      </c>
      <c r="B86" s="278"/>
      <c r="C86" s="277"/>
      <c r="D86" s="277"/>
      <c r="E86" s="856"/>
      <c r="F86"/>
      <c r="CK86" s="277"/>
    </row>
    <row r="87" spans="1:90" s="261" customFormat="1">
      <c r="A87" s="292" t="s">
        <v>82</v>
      </c>
      <c r="B87" s="429">
        <v>1048887.8999999999</v>
      </c>
      <c r="C87" s="428">
        <v>1065241.3999999999</v>
      </c>
      <c r="D87" s="428">
        <v>1533228.7</v>
      </c>
      <c r="E87" s="854">
        <v>2116461.7000000002</v>
      </c>
      <c r="F87" s="1783">
        <v>1264545.6000000001</v>
      </c>
      <c r="CK87" s="277"/>
    </row>
    <row r="88" spans="1:90" s="261" customFormat="1">
      <c r="A88" s="292" t="s">
        <v>94</v>
      </c>
      <c r="B88" s="429">
        <v>3701262</v>
      </c>
      <c r="C88" s="428">
        <v>4369906.0999999996</v>
      </c>
      <c r="D88" s="428">
        <v>4435907.4000000004</v>
      </c>
      <c r="E88" s="854">
        <v>5615528.9000000004</v>
      </c>
      <c r="F88" s="1783">
        <v>6291492.2000000002</v>
      </c>
      <c r="CK88" s="277"/>
    </row>
    <row r="89" spans="1:90" s="261" customFormat="1">
      <c r="A89" s="292" t="s">
        <v>45</v>
      </c>
      <c r="B89" s="429">
        <v>15457.6</v>
      </c>
      <c r="C89" s="428">
        <v>19376.5</v>
      </c>
      <c r="D89" s="428">
        <v>29651.8</v>
      </c>
      <c r="E89" s="854">
        <v>39558.9</v>
      </c>
      <c r="F89" s="1783">
        <v>46516.4</v>
      </c>
      <c r="CK89" s="277"/>
    </row>
    <row r="90" spans="1:90" s="261" customFormat="1">
      <c r="A90" s="292" t="s">
        <v>54</v>
      </c>
      <c r="B90" s="429">
        <v>3152006.2</v>
      </c>
      <c r="C90" s="428">
        <v>4204868.5999999996</v>
      </c>
      <c r="D90" s="428">
        <v>4995285.7</v>
      </c>
      <c r="E90" s="854">
        <v>7204575.7999999998</v>
      </c>
      <c r="F90" s="1783">
        <v>17581335</v>
      </c>
      <c r="CK90" s="277"/>
    </row>
    <row r="91" spans="1:90" s="261" customFormat="1">
      <c r="A91" s="292" t="s">
        <v>1260</v>
      </c>
      <c r="B91" s="429">
        <v>249381.7</v>
      </c>
      <c r="C91" s="428">
        <v>346003.4</v>
      </c>
      <c r="D91" s="428">
        <v>495335.6</v>
      </c>
      <c r="E91" s="854">
        <v>548729.19999999995</v>
      </c>
      <c r="F91" s="1783">
        <v>2713292.7</v>
      </c>
      <c r="CK91" s="277"/>
    </row>
    <row r="92" spans="1:90" s="261" customFormat="1">
      <c r="A92" s="292" t="s">
        <v>98</v>
      </c>
      <c r="B92" s="429">
        <v>2167310.2999999998</v>
      </c>
      <c r="C92" s="428">
        <v>3991763.5</v>
      </c>
      <c r="D92" s="428">
        <v>4565315.7</v>
      </c>
      <c r="E92" s="854">
        <v>4810468.5999999996</v>
      </c>
      <c r="F92" s="1783">
        <v>4821438.2</v>
      </c>
      <c r="CK92" s="277"/>
    </row>
    <row r="93" spans="1:90" s="261" customFormat="1">
      <c r="A93" s="292" t="s">
        <v>1193</v>
      </c>
      <c r="B93" s="429">
        <v>77395.199999999997</v>
      </c>
      <c r="C93" s="429">
        <v>90623.7</v>
      </c>
      <c r="D93" s="429">
        <v>117662.6</v>
      </c>
      <c r="E93" s="854">
        <v>171686.8</v>
      </c>
      <c r="F93" s="1783">
        <v>290928.5</v>
      </c>
      <c r="CK93" s="277"/>
    </row>
    <row r="94" spans="1:90" s="261" customFormat="1">
      <c r="A94" s="292" t="s">
        <v>48</v>
      </c>
      <c r="B94" s="429">
        <v>927712.3</v>
      </c>
      <c r="C94" s="428">
        <v>987387.4</v>
      </c>
      <c r="D94" s="428">
        <v>1387113.7</v>
      </c>
      <c r="E94" s="854">
        <v>2066486</v>
      </c>
      <c r="F94" s="1783">
        <v>1967646.7</v>
      </c>
      <c r="CK94" s="277"/>
    </row>
    <row r="95" spans="1:90" s="261" customFormat="1">
      <c r="A95" s="292" t="s">
        <v>1319</v>
      </c>
      <c r="B95" s="429">
        <v>416364.3</v>
      </c>
      <c r="C95" s="428">
        <v>168821.2</v>
      </c>
      <c r="D95" s="428">
        <v>180847.1</v>
      </c>
      <c r="E95" s="854">
        <v>338319</v>
      </c>
      <c r="F95" s="1783">
        <v>578304.4</v>
      </c>
      <c r="CK95" s="293"/>
    </row>
    <row r="96" spans="1:90" s="261" customFormat="1">
      <c r="A96" s="292" t="s">
        <v>84</v>
      </c>
      <c r="B96" s="429">
        <v>284001.09999999998</v>
      </c>
      <c r="C96" s="428">
        <v>581706.80000000005</v>
      </c>
      <c r="D96" s="428">
        <v>259555.20000000001</v>
      </c>
      <c r="E96" s="854">
        <v>573787.30000000005</v>
      </c>
      <c r="F96" s="1783">
        <v>1022328.1</v>
      </c>
    </row>
    <row r="97" spans="1:6" s="261" customFormat="1">
      <c r="A97" s="1319"/>
      <c r="B97" s="1320"/>
      <c r="C97" s="1321"/>
      <c r="D97" s="1320"/>
      <c r="E97" s="1303"/>
      <c r="F97" s="1303"/>
    </row>
    <row r="98" spans="1:6" s="261" customFormat="1">
      <c r="A98" s="294"/>
      <c r="B98" s="280"/>
      <c r="C98" s="280"/>
      <c r="D98" s="280"/>
    </row>
    <row r="99" spans="1:6" s="261" customFormat="1" ht="26.25" customHeight="1">
      <c r="A99" s="668" t="s">
        <v>837</v>
      </c>
      <c r="B99" s="668"/>
      <c r="C99" s="668"/>
      <c r="D99" s="668"/>
    </row>
    <row r="100" spans="1:6" s="261" customFormat="1" ht="14.25" customHeight="1">
      <c r="A100" s="1950" t="s">
        <v>247</v>
      </c>
      <c r="B100" s="1950"/>
      <c r="C100" s="1950"/>
      <c r="D100" s="1950"/>
    </row>
    <row r="101" spans="1:6" s="261" customFormat="1" ht="18" customHeight="1">
      <c r="A101" s="1952" t="s">
        <v>242</v>
      </c>
      <c r="B101" s="1952"/>
      <c r="C101" s="1952"/>
      <c r="D101" s="1952"/>
      <c r="E101" s="1303"/>
      <c r="F101" s="1303"/>
    </row>
    <row r="102" spans="1:6" s="261" customFormat="1" ht="18" customHeight="1">
      <c r="A102" s="1322"/>
      <c r="B102" s="1142">
        <v>2020</v>
      </c>
      <c r="C102" s="1142">
        <v>2021</v>
      </c>
      <c r="D102" s="1142">
        <v>2022</v>
      </c>
      <c r="E102" s="1306">
        <v>2023</v>
      </c>
      <c r="F102" s="1681">
        <v>2024</v>
      </c>
    </row>
    <row r="103" spans="1:6" s="261" customFormat="1" ht="12.75" customHeight="1">
      <c r="A103" s="295"/>
    </row>
    <row r="104" spans="1:6" s="261" customFormat="1">
      <c r="A104" s="290" t="s">
        <v>246</v>
      </c>
      <c r="B104" s="427">
        <v>2588606.9</v>
      </c>
      <c r="C104" s="426">
        <v>4123429.5</v>
      </c>
      <c r="D104" s="426">
        <v>4028888.6</v>
      </c>
      <c r="E104" s="852">
        <v>5516438.5999999996</v>
      </c>
      <c r="F104" s="1780">
        <v>5709191.2999999998</v>
      </c>
    </row>
    <row r="105" spans="1:6" s="261" customFormat="1">
      <c r="A105" s="291" t="s">
        <v>646</v>
      </c>
      <c r="B105" s="278"/>
      <c r="C105" s="277"/>
      <c r="D105" s="277"/>
      <c r="E105" s="856"/>
      <c r="F105"/>
    </row>
    <row r="106" spans="1:6" s="261" customFormat="1">
      <c r="A106" s="292" t="s">
        <v>82</v>
      </c>
      <c r="B106" s="429">
        <v>191919.4</v>
      </c>
      <c r="C106" s="428">
        <v>130217.3</v>
      </c>
      <c r="D106" s="428">
        <v>240207.5</v>
      </c>
      <c r="E106" s="854">
        <v>416159.6</v>
      </c>
      <c r="F106" s="1783">
        <v>111834.8</v>
      </c>
    </row>
    <row r="107" spans="1:6" s="261" customFormat="1">
      <c r="A107" s="292" t="s">
        <v>94</v>
      </c>
      <c r="B107" s="429">
        <v>1242856.7</v>
      </c>
      <c r="C107" s="428">
        <v>1777029.3</v>
      </c>
      <c r="D107" s="428">
        <v>1675345.9</v>
      </c>
      <c r="E107" s="854">
        <v>2362996.1</v>
      </c>
      <c r="F107" s="1783">
        <v>2563180.2000000002</v>
      </c>
    </row>
    <row r="108" spans="1:6" s="261" customFormat="1">
      <c r="A108" s="292" t="s">
        <v>45</v>
      </c>
      <c r="B108" s="429">
        <v>49.1</v>
      </c>
      <c r="C108" s="428">
        <v>12.6</v>
      </c>
      <c r="D108" s="428">
        <v>1139.9000000000001</v>
      </c>
      <c r="E108" s="854">
        <v>2461.9</v>
      </c>
      <c r="F108" s="1783">
        <v>1421.4</v>
      </c>
    </row>
    <row r="109" spans="1:6" s="261" customFormat="1">
      <c r="A109" s="292" t="s">
        <v>54</v>
      </c>
      <c r="B109" s="429">
        <v>220185.60000000001</v>
      </c>
      <c r="C109" s="428">
        <v>248254.5</v>
      </c>
      <c r="D109" s="428">
        <v>281120.59999999998</v>
      </c>
      <c r="E109" s="854">
        <v>419548.8</v>
      </c>
      <c r="F109" s="1783">
        <v>771715.2</v>
      </c>
    </row>
    <row r="110" spans="1:6" s="261" customFormat="1">
      <c r="A110" s="292" t="s">
        <v>1260</v>
      </c>
      <c r="B110" s="429">
        <v>16791.400000000001</v>
      </c>
      <c r="C110" s="428">
        <v>39718.6</v>
      </c>
      <c r="D110" s="428">
        <v>54761.599999999999</v>
      </c>
      <c r="E110" s="854">
        <v>58925.9</v>
      </c>
      <c r="F110" s="1783">
        <v>118191.6</v>
      </c>
    </row>
    <row r="111" spans="1:6" s="261" customFormat="1">
      <c r="A111" s="292" t="s">
        <v>98</v>
      </c>
      <c r="B111" s="429">
        <v>642105.4</v>
      </c>
      <c r="C111" s="428">
        <v>1385802.5</v>
      </c>
      <c r="D111" s="428">
        <v>1540928.7</v>
      </c>
      <c r="E111" s="854">
        <v>1654885.6</v>
      </c>
      <c r="F111" s="1783">
        <v>1806784.3</v>
      </c>
    </row>
    <row r="112" spans="1:6" s="261" customFormat="1">
      <c r="A112" s="292" t="s">
        <v>1193</v>
      </c>
      <c r="B112" s="429">
        <v>11224.4</v>
      </c>
      <c r="C112" s="429">
        <v>5892.2</v>
      </c>
      <c r="D112" s="429">
        <v>7070.2</v>
      </c>
      <c r="E112" s="854">
        <v>10072.9</v>
      </c>
      <c r="F112" s="1783">
        <v>34350.300000000003</v>
      </c>
    </row>
    <row r="113" spans="1:6" s="261" customFormat="1">
      <c r="A113" s="292" t="s">
        <v>48</v>
      </c>
      <c r="B113" s="429">
        <v>136653.1</v>
      </c>
      <c r="C113" s="428">
        <v>176101</v>
      </c>
      <c r="D113" s="428">
        <v>283985.40000000002</v>
      </c>
      <c r="E113" s="854">
        <v>544342.5</v>
      </c>
      <c r="F113" s="1783">
        <v>271876.90000000002</v>
      </c>
    </row>
    <row r="114" spans="1:6" s="261" customFormat="1">
      <c r="A114" s="292" t="s">
        <v>1320</v>
      </c>
      <c r="B114" s="429">
        <v>19640.3</v>
      </c>
      <c r="C114" s="428">
        <v>24575.599999999999</v>
      </c>
      <c r="D114" s="428">
        <v>20969.8</v>
      </c>
      <c r="E114" s="854">
        <v>51286.3</v>
      </c>
      <c r="F114" s="1783">
        <v>-2508</v>
      </c>
    </row>
    <row r="115" spans="1:6" s="261" customFormat="1">
      <c r="A115" s="1323" t="s">
        <v>84</v>
      </c>
      <c r="B115" s="1317">
        <v>154837.6</v>
      </c>
      <c r="C115" s="1316">
        <v>406012.3</v>
      </c>
      <c r="D115" s="1316">
        <v>6160.6</v>
      </c>
      <c r="E115" s="1313">
        <v>116044.1</v>
      </c>
      <c r="F115" s="1730">
        <v>182378.5</v>
      </c>
    </row>
    <row r="116" spans="1:6" s="253" customFormat="1"/>
    <row r="117" spans="1:6" s="253" customFormat="1"/>
    <row r="118" spans="1:6" s="253" customFormat="1"/>
    <row r="119" spans="1:6" s="253" customFormat="1"/>
    <row r="120" spans="1:6" s="253" customFormat="1"/>
    <row r="121" spans="1:6" s="253" customFormat="1"/>
  </sheetData>
  <mergeCells count="12">
    <mergeCell ref="A101:D101"/>
    <mergeCell ref="A43:D43"/>
    <mergeCell ref="A80:D80"/>
    <mergeCell ref="A81:D81"/>
    <mergeCell ref="A82:D82"/>
    <mergeCell ref="A100:D100"/>
    <mergeCell ref="A42:D42"/>
    <mergeCell ref="A2:D2"/>
    <mergeCell ref="A3:D3"/>
    <mergeCell ref="A4:D4"/>
    <mergeCell ref="A1:E1"/>
    <mergeCell ref="A41:E41"/>
  </mergeCells>
  <pageMargins left="0.70866141732283472" right="0.70866141732283472" top="0.74803149606299213" bottom="0.74803149606299213" header="0.31496062992125984" footer="0.31496062992125984"/>
  <pageSetup paperSize="9" scale="85" firstPageNumber="19" orientation="portrait" useFirstPageNumber="1" r:id="rId1"/>
  <headerFooter alignWithMargins="0">
    <oddFooter>&amp;C&amp;P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5" tint="0.39997558519241921"/>
  </sheetPr>
  <dimension ref="A1:CL110"/>
  <sheetViews>
    <sheetView topLeftCell="A19" zoomScaleNormal="100" workbookViewId="0">
      <selection activeCell="K101" sqref="K101"/>
    </sheetView>
  </sheetViews>
  <sheetFormatPr defaultRowHeight="12.75"/>
  <cols>
    <col min="1" max="1" width="29.1640625" customWidth="1"/>
    <col min="2" max="4" width="11.83203125" customWidth="1"/>
    <col min="5" max="5" width="12.6640625" customWidth="1"/>
    <col min="6" max="6" width="16" customWidth="1"/>
  </cols>
  <sheetData>
    <row r="1" spans="1:6" s="299" customFormat="1" ht="15.95" customHeight="1">
      <c r="A1" s="1950" t="s">
        <v>900</v>
      </c>
      <c r="B1" s="1950"/>
      <c r="C1" s="1950"/>
      <c r="D1" s="1950"/>
    </row>
    <row r="2" spans="1:6" s="299" customFormat="1" ht="15.95" customHeight="1">
      <c r="A2" s="1950" t="s">
        <v>248</v>
      </c>
      <c r="B2" s="1950"/>
      <c r="C2" s="1950"/>
      <c r="D2" s="1950"/>
    </row>
    <row r="3" spans="1:6" s="286" customFormat="1" ht="15.95" customHeight="1">
      <c r="A3" s="1952" t="s">
        <v>242</v>
      </c>
      <c r="B3" s="1952"/>
      <c r="C3" s="1952"/>
      <c r="D3" s="1952"/>
      <c r="E3" s="487"/>
      <c r="F3" s="487"/>
    </row>
    <row r="4" spans="1:6" s="286" customFormat="1" ht="15.95" customHeight="1">
      <c r="A4" s="1324"/>
      <c r="B4" s="1142">
        <v>2020</v>
      </c>
      <c r="C4" s="1142">
        <v>2021</v>
      </c>
      <c r="D4" s="1142">
        <v>2022</v>
      </c>
      <c r="E4" s="1310">
        <v>2023</v>
      </c>
      <c r="F4" s="1682">
        <v>2024</v>
      </c>
    </row>
    <row r="5" spans="1:6" s="286" customFormat="1" ht="4.5" customHeight="1">
      <c r="A5" s="300"/>
      <c r="B5" s="301"/>
      <c r="C5" s="301"/>
    </row>
    <row r="6" spans="1:6" s="286" customFormat="1">
      <c r="A6" s="265" t="s">
        <v>38</v>
      </c>
      <c r="B6" s="427">
        <v>2657261.2000000002</v>
      </c>
      <c r="C6" s="426">
        <v>4293747.8</v>
      </c>
      <c r="D6" s="426">
        <v>4326592.0999999996</v>
      </c>
      <c r="E6" s="852">
        <v>5805660.4000000004</v>
      </c>
      <c r="F6" s="852">
        <v>6686939.2000000002</v>
      </c>
    </row>
    <row r="7" spans="1:6" s="261" customFormat="1" ht="24">
      <c r="A7" s="268" t="s">
        <v>1110</v>
      </c>
      <c r="B7" s="429">
        <v>12326.2</v>
      </c>
      <c r="C7" s="428">
        <v>26562.9</v>
      </c>
      <c r="D7" s="428">
        <v>24037.5</v>
      </c>
      <c r="E7" s="854">
        <v>21048.400000000001</v>
      </c>
      <c r="F7" s="854">
        <v>49940.800000000003</v>
      </c>
    </row>
    <row r="8" spans="1:6" s="261" customFormat="1">
      <c r="A8" s="270" t="s">
        <v>39</v>
      </c>
      <c r="B8" s="429">
        <v>485799.3</v>
      </c>
      <c r="C8" s="428">
        <v>710311.5</v>
      </c>
      <c r="D8" s="428">
        <v>512918.6</v>
      </c>
      <c r="E8" s="854">
        <v>1045583.5</v>
      </c>
      <c r="F8" s="854">
        <v>747500.2</v>
      </c>
    </row>
    <row r="9" spans="1:6" s="261" customFormat="1">
      <c r="A9" s="272" t="s">
        <v>40</v>
      </c>
      <c r="B9" s="429">
        <v>1988317.1</v>
      </c>
      <c r="C9" s="428">
        <v>3332142.8</v>
      </c>
      <c r="D9" s="428">
        <v>3494120.1</v>
      </c>
      <c r="E9" s="854">
        <v>4340023.9000000004</v>
      </c>
      <c r="F9" s="854">
        <v>4534884.5</v>
      </c>
    </row>
    <row r="10" spans="1:6" s="261" customFormat="1" ht="36.75" customHeight="1">
      <c r="A10" s="298" t="s">
        <v>1113</v>
      </c>
      <c r="B10" s="429">
        <v>6230.8</v>
      </c>
      <c r="C10" s="428">
        <v>9140.5</v>
      </c>
      <c r="D10" s="428">
        <v>23950.2</v>
      </c>
      <c r="E10" s="854">
        <v>40868</v>
      </c>
      <c r="F10" s="854">
        <v>7894.3</v>
      </c>
    </row>
    <row r="11" spans="1:6" s="261" customFormat="1" ht="36">
      <c r="A11" s="298" t="s">
        <v>1107</v>
      </c>
      <c r="B11" s="429">
        <v>6320.9</v>
      </c>
      <c r="C11" s="428">
        <v>10433.4</v>
      </c>
      <c r="D11" s="428">
        <v>10568.3</v>
      </c>
      <c r="E11" s="854">
        <v>41113.5</v>
      </c>
      <c r="F11" s="854">
        <v>38783.5</v>
      </c>
    </row>
    <row r="12" spans="1:6" s="261" customFormat="1" ht="36">
      <c r="A12" s="298" t="s">
        <v>1098</v>
      </c>
      <c r="B12" s="429">
        <v>880.5</v>
      </c>
      <c r="C12" s="428">
        <v>5861.6</v>
      </c>
      <c r="D12" s="428">
        <v>13228</v>
      </c>
      <c r="E12" s="854">
        <v>26993.9</v>
      </c>
      <c r="F12" s="854">
        <v>23420.1</v>
      </c>
    </row>
    <row r="13" spans="1:6" s="261" customFormat="1" ht="24">
      <c r="A13" s="296" t="s">
        <v>257</v>
      </c>
      <c r="B13" s="429">
        <v>30.5</v>
      </c>
      <c r="C13" s="428">
        <v>45</v>
      </c>
      <c r="D13" s="430" t="s">
        <v>60</v>
      </c>
      <c r="E13" s="850" t="s">
        <v>60</v>
      </c>
      <c r="F13" s="855" t="s">
        <v>60</v>
      </c>
    </row>
    <row r="14" spans="1:6" s="261" customFormat="1" ht="21.75" customHeight="1">
      <c r="A14" s="296" t="s">
        <v>258</v>
      </c>
      <c r="B14" s="429">
        <v>180</v>
      </c>
      <c r="C14" s="430" t="s">
        <v>60</v>
      </c>
      <c r="D14" s="430" t="s">
        <v>60</v>
      </c>
      <c r="E14" s="850" t="s">
        <v>60</v>
      </c>
      <c r="F14" s="855" t="s">
        <v>60</v>
      </c>
    </row>
    <row r="15" spans="1:6" s="261" customFormat="1" ht="48">
      <c r="A15" s="296" t="s">
        <v>1111</v>
      </c>
      <c r="B15" s="429">
        <v>1974015.9</v>
      </c>
      <c r="C15" s="428">
        <v>3306050.2</v>
      </c>
      <c r="D15" s="428">
        <v>3442284.2</v>
      </c>
      <c r="E15" s="854">
        <v>6305.1</v>
      </c>
      <c r="F15" s="854">
        <v>4454089.5999999996</v>
      </c>
    </row>
    <row r="16" spans="1:6" s="261" customFormat="1" ht="34.5" customHeight="1">
      <c r="A16" s="296" t="s">
        <v>802</v>
      </c>
      <c r="B16" s="431">
        <v>530</v>
      </c>
      <c r="C16" s="430">
        <v>35.6</v>
      </c>
      <c r="D16" s="430">
        <v>561</v>
      </c>
      <c r="E16" s="855">
        <v>925.7</v>
      </c>
      <c r="F16" s="854">
        <v>750</v>
      </c>
    </row>
    <row r="17" spans="1:6" s="261" customFormat="1" ht="24">
      <c r="A17" s="296" t="s">
        <v>819</v>
      </c>
      <c r="B17" s="431">
        <v>128.5</v>
      </c>
      <c r="C17" s="430">
        <v>567.5</v>
      </c>
      <c r="D17" s="430">
        <v>628.4</v>
      </c>
      <c r="E17" s="855">
        <v>958.9</v>
      </c>
      <c r="F17" s="854" t="s">
        <v>60</v>
      </c>
    </row>
    <row r="18" spans="1:6" s="261" customFormat="1" ht="35.25" customHeight="1">
      <c r="A18" s="274" t="s">
        <v>1100</v>
      </c>
      <c r="B18" s="429">
        <v>926.7</v>
      </c>
      <c r="C18" s="428">
        <v>799.1</v>
      </c>
      <c r="D18" s="428">
        <v>803</v>
      </c>
      <c r="E18" s="854">
        <v>1000</v>
      </c>
      <c r="F18" s="854">
        <v>9947</v>
      </c>
    </row>
    <row r="19" spans="1:6" s="261" customFormat="1" ht="36">
      <c r="A19" s="274" t="s">
        <v>1101</v>
      </c>
      <c r="B19" s="429">
        <v>767.9</v>
      </c>
      <c r="C19" s="428">
        <v>1328.8</v>
      </c>
      <c r="D19" s="428">
        <v>2228.6</v>
      </c>
      <c r="E19" s="854">
        <v>1967.8</v>
      </c>
      <c r="F19" s="854">
        <v>1433.2</v>
      </c>
    </row>
    <row r="20" spans="1:6" s="261" customFormat="1" ht="15" customHeight="1">
      <c r="A20" s="275" t="s">
        <v>113</v>
      </c>
      <c r="B20" s="429">
        <v>10241.9</v>
      </c>
      <c r="C20" s="428">
        <v>15647.6</v>
      </c>
      <c r="D20" s="428">
        <v>29822.9</v>
      </c>
      <c r="E20" s="854">
        <v>62953.5</v>
      </c>
      <c r="F20" s="854">
        <v>34342.699999999997</v>
      </c>
    </row>
    <row r="21" spans="1:6" s="261" customFormat="1" ht="34.5" customHeight="1">
      <c r="A21" s="274" t="s">
        <v>1108</v>
      </c>
      <c r="B21" s="429">
        <v>113898.4</v>
      </c>
      <c r="C21" s="428">
        <v>104318.6</v>
      </c>
      <c r="D21" s="428">
        <v>163338.9</v>
      </c>
      <c r="E21" s="854">
        <v>179196.9</v>
      </c>
      <c r="F21" s="854">
        <v>193030.5</v>
      </c>
    </row>
    <row r="22" spans="1:6" s="261" customFormat="1" ht="24.75" customHeight="1">
      <c r="A22" s="274" t="s">
        <v>119</v>
      </c>
      <c r="B22" s="429">
        <v>7813.7</v>
      </c>
      <c r="C22" s="428">
        <v>25657.599999999999</v>
      </c>
      <c r="D22" s="428">
        <v>9379.2000000000007</v>
      </c>
      <c r="E22" s="854">
        <v>26824.2</v>
      </c>
      <c r="F22" s="854">
        <v>605002.19999999995</v>
      </c>
    </row>
    <row r="23" spans="1:6" s="261" customFormat="1" ht="22.5" customHeight="1">
      <c r="A23" s="274" t="s">
        <v>21</v>
      </c>
      <c r="B23" s="431" t="s">
        <v>60</v>
      </c>
      <c r="C23" s="428">
        <v>191.3</v>
      </c>
      <c r="D23" s="428">
        <v>3036.8</v>
      </c>
      <c r="E23" s="854">
        <v>7646.7</v>
      </c>
      <c r="F23" s="854">
        <v>22651.200000000001</v>
      </c>
    </row>
    <row r="24" spans="1:6" s="261" customFormat="1" ht="13.5" customHeight="1">
      <c r="A24" s="275" t="s">
        <v>120</v>
      </c>
      <c r="B24" s="429">
        <v>45</v>
      </c>
      <c r="C24" s="428">
        <v>61.3</v>
      </c>
      <c r="D24" s="428">
        <v>4206.3</v>
      </c>
      <c r="E24" s="854">
        <v>1055.5999999999999</v>
      </c>
      <c r="F24" s="854">
        <v>6.5</v>
      </c>
    </row>
    <row r="25" spans="1:6" s="261" customFormat="1" ht="13.5" customHeight="1">
      <c r="A25" s="275" t="s">
        <v>121</v>
      </c>
      <c r="B25" s="429">
        <v>3418</v>
      </c>
      <c r="C25" s="428">
        <v>4726.5</v>
      </c>
      <c r="D25" s="428">
        <v>6433.6</v>
      </c>
      <c r="E25" s="854">
        <v>5540.7</v>
      </c>
      <c r="F25" s="854">
        <v>947.8</v>
      </c>
    </row>
    <row r="26" spans="1:6" s="261" customFormat="1" ht="24">
      <c r="A26" s="274" t="s">
        <v>122</v>
      </c>
      <c r="B26" s="429">
        <v>6722.4</v>
      </c>
      <c r="C26" s="428">
        <v>17446.099999999999</v>
      </c>
      <c r="D26" s="428">
        <v>20435.8</v>
      </c>
      <c r="E26" s="854">
        <v>30485.599999999999</v>
      </c>
      <c r="F26" s="854">
        <v>273497.7</v>
      </c>
    </row>
    <row r="27" spans="1:6" s="261" customFormat="1" ht="24">
      <c r="A27" s="274" t="s">
        <v>197</v>
      </c>
      <c r="B27" s="429">
        <v>15602.8</v>
      </c>
      <c r="C27" s="428">
        <v>36372.5</v>
      </c>
      <c r="D27" s="428">
        <v>34542.400000000001</v>
      </c>
      <c r="E27" s="854">
        <v>39647.599999999999</v>
      </c>
      <c r="F27" s="854">
        <v>64408.3</v>
      </c>
    </row>
    <row r="28" spans="1:6" s="261" customFormat="1" ht="24">
      <c r="A28" s="274" t="s">
        <v>198</v>
      </c>
      <c r="B28" s="429">
        <v>3555.9</v>
      </c>
      <c r="C28" s="428">
        <v>8339.7000000000007</v>
      </c>
      <c r="D28" s="428">
        <v>7842.8</v>
      </c>
      <c r="E28" s="854">
        <v>23030.1</v>
      </c>
      <c r="F28" s="854">
        <v>19361.3</v>
      </c>
    </row>
    <row r="29" spans="1:6" s="261" customFormat="1" ht="12" customHeight="1">
      <c r="A29" s="275" t="s">
        <v>115</v>
      </c>
      <c r="B29" s="429">
        <v>1504.9</v>
      </c>
      <c r="C29" s="428">
        <v>1943.7</v>
      </c>
      <c r="D29" s="428">
        <v>3535.5</v>
      </c>
      <c r="E29" s="854">
        <v>7646.5</v>
      </c>
      <c r="F29" s="854">
        <v>102903.9</v>
      </c>
    </row>
    <row r="30" spans="1:6" s="261" customFormat="1" ht="24">
      <c r="A30" s="274" t="s">
        <v>1112</v>
      </c>
      <c r="B30" s="429">
        <v>1065.8</v>
      </c>
      <c r="C30" s="428">
        <v>3435.8</v>
      </c>
      <c r="D30" s="428">
        <v>8078.8</v>
      </c>
      <c r="E30" s="854">
        <v>11630</v>
      </c>
      <c r="F30" s="854">
        <v>11031.7</v>
      </c>
    </row>
    <row r="31" spans="1:6" s="261" customFormat="1" ht="13.5" customHeight="1">
      <c r="A31" s="274" t="s">
        <v>200</v>
      </c>
      <c r="B31" s="429">
        <v>6.5</v>
      </c>
      <c r="C31" s="428">
        <v>20</v>
      </c>
      <c r="D31" s="428">
        <v>10</v>
      </c>
      <c r="E31" s="854">
        <v>4.8</v>
      </c>
      <c r="F31" s="854">
        <v>25930.9</v>
      </c>
    </row>
    <row r="32" spans="1:6" s="261" customFormat="1" ht="24.75" customHeight="1">
      <c r="A32" s="1312" t="s">
        <v>125</v>
      </c>
      <c r="B32" s="1317">
        <v>5168.7</v>
      </c>
      <c r="C32" s="1316">
        <v>4442</v>
      </c>
      <c r="D32" s="1316">
        <v>1821.3</v>
      </c>
      <c r="E32" s="1313">
        <v>374.6</v>
      </c>
      <c r="F32" s="1313">
        <v>65.8</v>
      </c>
    </row>
    <row r="33" spans="1:6" s="261" customFormat="1" ht="10.5" customHeight="1">
      <c r="A33" s="274"/>
      <c r="B33" s="269"/>
      <c r="C33" s="269"/>
      <c r="D33" s="269"/>
      <c r="F33" s="855"/>
    </row>
    <row r="34" spans="1:6" s="261" customFormat="1" ht="10.5" customHeight="1">
      <c r="A34" s="274"/>
      <c r="B34" s="269"/>
      <c r="C34" s="269"/>
      <c r="D34" s="269"/>
    </row>
    <row r="35" spans="1:6" s="261" customFormat="1" ht="10.5" customHeight="1">
      <c r="A35" s="274"/>
      <c r="B35" s="269"/>
      <c r="C35" s="269"/>
      <c r="D35" s="269"/>
    </row>
    <row r="36" spans="1:6" s="261" customFormat="1" ht="10.5" customHeight="1">
      <c r="A36" s="274"/>
      <c r="B36" s="269"/>
      <c r="C36" s="269"/>
      <c r="D36" s="269"/>
    </row>
    <row r="37" spans="1:6" s="261" customFormat="1" ht="10.5" customHeight="1">
      <c r="A37" s="274"/>
      <c r="B37" s="269"/>
      <c r="C37" s="269"/>
      <c r="D37" s="269"/>
    </row>
    <row r="38" spans="1:6" s="261" customFormat="1" ht="10.5" customHeight="1">
      <c r="A38" s="274"/>
      <c r="B38" s="269"/>
      <c r="C38" s="269"/>
      <c r="D38" s="269"/>
    </row>
    <row r="39" spans="1:6" s="261" customFormat="1" ht="10.5" customHeight="1">
      <c r="A39" s="274"/>
      <c r="B39" s="269"/>
      <c r="C39" s="269"/>
      <c r="D39" s="269"/>
    </row>
    <row r="40" spans="1:6" s="261" customFormat="1" ht="10.5" customHeight="1">
      <c r="A40" s="274"/>
      <c r="B40" s="269"/>
      <c r="C40" s="269"/>
      <c r="D40" s="269"/>
    </row>
    <row r="41" spans="1:6" s="261" customFormat="1" ht="10.5" customHeight="1">
      <c r="A41" s="274"/>
      <c r="B41" s="269"/>
      <c r="C41" s="269"/>
      <c r="D41" s="269"/>
    </row>
    <row r="42" spans="1:6" s="261" customFormat="1" ht="10.5" customHeight="1">
      <c r="A42" s="274"/>
      <c r="B42" s="269"/>
      <c r="C42" s="269"/>
      <c r="D42" s="269"/>
    </row>
    <row r="43" spans="1:6" s="261" customFormat="1" ht="10.5" customHeight="1">
      <c r="A43" s="274"/>
      <c r="B43" s="269"/>
      <c r="C43" s="269"/>
      <c r="D43" s="269"/>
    </row>
    <row r="44" spans="1:6" s="261" customFormat="1" ht="10.5" customHeight="1">
      <c r="A44" s="274"/>
      <c r="B44" s="269"/>
      <c r="C44" s="269"/>
      <c r="D44" s="269"/>
    </row>
    <row r="45" spans="1:6" s="299" customFormat="1" ht="5.25" customHeight="1">
      <c r="A45" s="274"/>
      <c r="B45" s="305"/>
      <c r="C45" s="305"/>
      <c r="D45" s="305"/>
    </row>
    <row r="46" spans="1:6" s="286" customFormat="1" ht="22.5" customHeight="1">
      <c r="A46" s="668" t="s">
        <v>901</v>
      </c>
      <c r="B46" s="668"/>
      <c r="C46" s="668"/>
      <c r="D46" s="668"/>
    </row>
    <row r="47" spans="1:6" s="286" customFormat="1" ht="15.95" customHeight="1">
      <c r="A47" s="1952" t="s">
        <v>249</v>
      </c>
      <c r="B47" s="1952"/>
      <c r="C47" s="1952"/>
      <c r="D47" s="1952"/>
      <c r="E47" s="487"/>
      <c r="F47" s="487"/>
    </row>
    <row r="48" spans="1:6" s="286" customFormat="1" ht="13.5" customHeight="1">
      <c r="A48" s="1324"/>
      <c r="B48" s="1325">
        <v>2020</v>
      </c>
      <c r="C48" s="1325">
        <v>2021</v>
      </c>
      <c r="D48" s="1325">
        <v>2022</v>
      </c>
      <c r="E48" s="1310">
        <v>2023</v>
      </c>
      <c r="F48" s="1682">
        <v>2024</v>
      </c>
    </row>
    <row r="49" spans="1:6" s="286" customFormat="1" ht="12">
      <c r="A49" s="300"/>
    </row>
    <row r="50" spans="1:6" s="286" customFormat="1">
      <c r="A50" s="290" t="s">
        <v>246</v>
      </c>
      <c r="B50" s="426">
        <v>2657261.2000000002</v>
      </c>
      <c r="C50" s="426">
        <v>4293747.8</v>
      </c>
      <c r="D50" s="426">
        <v>4326592.0999999996</v>
      </c>
      <c r="E50" s="852">
        <v>5805660.4000000004</v>
      </c>
      <c r="F50" s="852">
        <v>6686939.2000000002</v>
      </c>
    </row>
    <row r="51" spans="1:6" s="286" customFormat="1">
      <c r="A51" s="291" t="s">
        <v>646</v>
      </c>
      <c r="B51" s="301"/>
      <c r="C51" s="301"/>
      <c r="D51" s="301"/>
      <c r="E51" s="55"/>
      <c r="F51"/>
    </row>
    <row r="52" spans="1:6" s="286" customFormat="1">
      <c r="A52" s="292" t="s">
        <v>82</v>
      </c>
      <c r="B52" s="428">
        <v>203086.8</v>
      </c>
      <c r="C52" s="428">
        <v>145492.70000000001</v>
      </c>
      <c r="D52" s="428">
        <v>253556.2</v>
      </c>
      <c r="E52" s="854">
        <v>424410.4</v>
      </c>
      <c r="F52" s="854">
        <v>114078.5</v>
      </c>
    </row>
    <row r="53" spans="1:6" s="286" customFormat="1">
      <c r="A53" s="292" t="s">
        <v>94</v>
      </c>
      <c r="B53" s="428">
        <v>1245035.3999999999</v>
      </c>
      <c r="C53" s="428">
        <v>1781076.9</v>
      </c>
      <c r="D53" s="428">
        <v>1677566.2</v>
      </c>
      <c r="E53" s="854">
        <v>2369444</v>
      </c>
      <c r="F53" s="854">
        <v>2572933.6</v>
      </c>
    </row>
    <row r="54" spans="1:6" s="286" customFormat="1">
      <c r="A54" s="292" t="s">
        <v>45</v>
      </c>
      <c r="B54" s="428">
        <v>521.29999999999995</v>
      </c>
      <c r="C54" s="428">
        <v>353.1</v>
      </c>
      <c r="D54" s="428">
        <v>1519.7</v>
      </c>
      <c r="E54" s="854">
        <v>2934.1</v>
      </c>
      <c r="F54" s="854">
        <v>1540.5</v>
      </c>
    </row>
    <row r="55" spans="1:6" s="286" customFormat="1">
      <c r="A55" s="292" t="s">
        <v>54</v>
      </c>
      <c r="B55" s="428">
        <v>263464.3</v>
      </c>
      <c r="C55" s="428">
        <v>378300.6</v>
      </c>
      <c r="D55" s="428">
        <v>540565</v>
      </c>
      <c r="E55" s="854">
        <v>681277.3</v>
      </c>
      <c r="F55" s="854">
        <v>1686326.6</v>
      </c>
    </row>
    <row r="56" spans="1:6" s="286" customFormat="1">
      <c r="A56" s="292" t="s">
        <v>1260</v>
      </c>
      <c r="B56" s="428">
        <v>17372.400000000001</v>
      </c>
      <c r="C56" s="428">
        <v>40932.800000000003</v>
      </c>
      <c r="D56" s="428">
        <v>58682.3</v>
      </c>
      <c r="E56" s="854">
        <v>61273</v>
      </c>
      <c r="F56" s="854">
        <v>131793.70000000001</v>
      </c>
    </row>
    <row r="57" spans="1:6" s="286" customFormat="1">
      <c r="A57" s="292" t="s">
        <v>98</v>
      </c>
      <c r="B57" s="428">
        <v>648162</v>
      </c>
      <c r="C57" s="428">
        <v>1402211.6</v>
      </c>
      <c r="D57" s="428">
        <v>1560275.4</v>
      </c>
      <c r="E57" s="854">
        <v>1663664.6</v>
      </c>
      <c r="F57" s="854">
        <v>1824383.2</v>
      </c>
    </row>
    <row r="58" spans="1:6" s="286" customFormat="1">
      <c r="A58" s="292" t="s">
        <v>1193</v>
      </c>
      <c r="B58" s="428">
        <v>12445.1</v>
      </c>
      <c r="C58" s="428">
        <v>11924.3</v>
      </c>
      <c r="D58" s="428">
        <v>10361.299999999999</v>
      </c>
      <c r="E58" s="854">
        <v>14467.4</v>
      </c>
      <c r="F58" s="854">
        <v>42060.7</v>
      </c>
    </row>
    <row r="59" spans="1:6" s="286" customFormat="1">
      <c r="A59" s="292" t="s">
        <v>48</v>
      </c>
      <c r="B59" s="428">
        <v>139866.79999999999</v>
      </c>
      <c r="C59" s="428">
        <v>179714.7</v>
      </c>
      <c r="D59" s="428">
        <v>285829.5</v>
      </c>
      <c r="E59" s="854">
        <v>545363.69999999995</v>
      </c>
      <c r="F59" s="854">
        <v>300628.09999999998</v>
      </c>
    </row>
    <row r="60" spans="1:6" s="286" customFormat="1">
      <c r="A60" s="292" t="s">
        <v>1319</v>
      </c>
      <c r="B60" s="428">
        <v>20105.5</v>
      </c>
      <c r="C60" s="428">
        <v>24630.5</v>
      </c>
      <c r="D60" s="428">
        <v>21043.200000000001</v>
      </c>
      <c r="E60" s="854">
        <v>51292.800000000003</v>
      </c>
      <c r="F60" s="854">
        <v>8883</v>
      </c>
    </row>
    <row r="61" spans="1:6" s="289" customFormat="1" ht="13.5" customHeight="1">
      <c r="A61" s="1323" t="s">
        <v>84</v>
      </c>
      <c r="B61" s="1316">
        <v>157124.6</v>
      </c>
      <c r="C61" s="1316">
        <v>406598.2</v>
      </c>
      <c r="D61" s="1316">
        <v>7280.1</v>
      </c>
      <c r="E61" s="1313">
        <v>118566.3</v>
      </c>
      <c r="F61" s="1313">
        <v>187048.7</v>
      </c>
    </row>
    <row r="62" spans="1:6" s="299" customFormat="1" ht="15.95" customHeight="1">
      <c r="A62" s="286"/>
      <c r="B62" s="287"/>
      <c r="C62" s="287"/>
      <c r="D62" s="287"/>
    </row>
    <row r="63" spans="1:6" s="299" customFormat="1" ht="15.95" customHeight="1">
      <c r="A63" s="1950" t="s">
        <v>902</v>
      </c>
      <c r="B63" s="1950"/>
      <c r="C63" s="1950"/>
      <c r="D63" s="1950"/>
    </row>
    <row r="64" spans="1:6" s="286" customFormat="1" ht="15.95" customHeight="1">
      <c r="A64" s="1950" t="s">
        <v>250</v>
      </c>
      <c r="B64" s="1950"/>
      <c r="C64" s="1950"/>
      <c r="D64" s="1950"/>
    </row>
    <row r="65" spans="1:90" s="286" customFormat="1" ht="15.95" customHeight="1">
      <c r="A65" s="1952" t="s">
        <v>196</v>
      </c>
      <c r="B65" s="1952"/>
      <c r="C65" s="1952"/>
      <c r="D65" s="1952"/>
      <c r="E65" s="487"/>
      <c r="F65" s="487"/>
    </row>
    <row r="66" spans="1:90" s="286" customFormat="1" ht="18" customHeight="1">
      <c r="A66" s="1324"/>
      <c r="B66" s="1325">
        <v>2020</v>
      </c>
      <c r="C66" s="1325">
        <v>2021</v>
      </c>
      <c r="D66" s="1325">
        <v>2022</v>
      </c>
      <c r="E66" s="1310">
        <v>2023</v>
      </c>
      <c r="F66" s="1682">
        <v>2024</v>
      </c>
    </row>
    <row r="67" spans="1:90" s="286" customFormat="1" ht="12">
      <c r="A67" s="300"/>
      <c r="B67" s="301"/>
      <c r="C67" s="301"/>
      <c r="CK67" s="302"/>
    </row>
    <row r="68" spans="1:90" s="261" customFormat="1">
      <c r="A68" s="306" t="s">
        <v>38</v>
      </c>
      <c r="B68" s="427">
        <v>-68654.3</v>
      </c>
      <c r="C68" s="426">
        <v>-170318.3</v>
      </c>
      <c r="D68" s="426">
        <v>-297703.5</v>
      </c>
      <c r="E68" s="852">
        <v>-289221.8</v>
      </c>
      <c r="F68" s="852">
        <v>-977747.9</v>
      </c>
    </row>
    <row r="69" spans="1:90" s="261" customFormat="1" ht="24">
      <c r="A69" s="268" t="s">
        <v>255</v>
      </c>
      <c r="B69" s="429">
        <v>-964.7</v>
      </c>
      <c r="C69" s="428">
        <v>-5970.1</v>
      </c>
      <c r="D69" s="428">
        <v>-9328.7000000000007</v>
      </c>
      <c r="E69" s="854">
        <v>-3357.9</v>
      </c>
      <c r="F69" s="854">
        <v>-5152.8</v>
      </c>
    </row>
    <row r="70" spans="1:90" s="261" customFormat="1" ht="14.25" customHeight="1">
      <c r="A70" s="270" t="s">
        <v>39</v>
      </c>
      <c r="B70" s="429">
        <v>-18332.900000000001</v>
      </c>
      <c r="C70" s="428">
        <v>-27979.7</v>
      </c>
      <c r="D70" s="428">
        <v>-27593.7</v>
      </c>
      <c r="E70" s="854">
        <v>-18842</v>
      </c>
      <c r="F70" s="854">
        <v>-832730</v>
      </c>
    </row>
    <row r="71" spans="1:90" s="261" customFormat="1" ht="17.25" customHeight="1">
      <c r="A71" s="270" t="s">
        <v>40</v>
      </c>
      <c r="B71" s="429">
        <v>-6850.4</v>
      </c>
      <c r="C71" s="428">
        <v>-26375.1</v>
      </c>
      <c r="D71" s="428">
        <v>-46763.1</v>
      </c>
      <c r="E71" s="854">
        <v>-48730</v>
      </c>
      <c r="F71" s="854">
        <v>-53329.1</v>
      </c>
    </row>
    <row r="72" spans="1:90" s="261" customFormat="1" ht="36">
      <c r="A72" s="298" t="s">
        <v>1113</v>
      </c>
      <c r="B72" s="429">
        <v>-3124.7</v>
      </c>
      <c r="C72" s="428">
        <v>-15813.2</v>
      </c>
      <c r="D72" s="428">
        <v>-4478.8999999999996</v>
      </c>
      <c r="E72" s="854">
        <v>-383.5</v>
      </c>
      <c r="F72" s="854">
        <v>-13192.9</v>
      </c>
    </row>
    <row r="73" spans="1:90" s="261" customFormat="1" ht="36">
      <c r="A73" s="298" t="s">
        <v>1107</v>
      </c>
      <c r="B73" s="429">
        <v>-1580.3</v>
      </c>
      <c r="C73" s="428">
        <v>-1781.9</v>
      </c>
      <c r="D73" s="428">
        <v>-42279.8</v>
      </c>
      <c r="E73" s="854">
        <v>-46740</v>
      </c>
      <c r="F73" s="854">
        <v>-18460.2</v>
      </c>
    </row>
    <row r="74" spans="1:90" s="261" customFormat="1" ht="36">
      <c r="A74" s="298" t="s">
        <v>1098</v>
      </c>
      <c r="B74" s="431" t="s">
        <v>60</v>
      </c>
      <c r="C74" s="430">
        <v>-135.19999999999999</v>
      </c>
      <c r="D74" s="430">
        <v>-4.4000000000000004</v>
      </c>
      <c r="E74" s="850" t="s">
        <v>60</v>
      </c>
      <c r="F74" s="855" t="s">
        <v>60</v>
      </c>
      <c r="CL74" s="267"/>
    </row>
    <row r="75" spans="1:90" s="261" customFormat="1" ht="51" customHeight="1">
      <c r="A75" s="298" t="s">
        <v>1103</v>
      </c>
      <c r="B75" s="429">
        <v>-2145.4</v>
      </c>
      <c r="C75" s="428">
        <v>-8644.7999999999993</v>
      </c>
      <c r="D75" s="430" t="s">
        <v>60</v>
      </c>
      <c r="E75" s="855">
        <v>-1606.5</v>
      </c>
      <c r="F75" s="854">
        <v>-9885</v>
      </c>
    </row>
    <row r="76" spans="1:90" s="261" customFormat="1" ht="40.5" customHeight="1">
      <c r="A76" s="297" t="s">
        <v>1100</v>
      </c>
      <c r="B76" s="429">
        <v>-354.9</v>
      </c>
      <c r="C76" s="428">
        <v>-2110.6999999999998</v>
      </c>
      <c r="D76" s="428">
        <v>-2603</v>
      </c>
      <c r="E76" s="854">
        <v>-2111.1999999999998</v>
      </c>
      <c r="F76" s="854">
        <v>-347.2</v>
      </c>
    </row>
    <row r="77" spans="1:90" s="261" customFormat="1" ht="36">
      <c r="A77" s="297" t="s">
        <v>1101</v>
      </c>
      <c r="B77" s="429">
        <v>-1278</v>
      </c>
      <c r="C77" s="428">
        <v>-2233.5</v>
      </c>
      <c r="D77" s="428">
        <v>-4097.2</v>
      </c>
      <c r="E77" s="854">
        <v>-6483.5</v>
      </c>
      <c r="F77" s="854">
        <v>-4253.8</v>
      </c>
    </row>
    <row r="78" spans="1:90" s="261" customFormat="1" ht="16.5" customHeight="1">
      <c r="A78" s="302" t="s">
        <v>113</v>
      </c>
      <c r="B78" s="431" t="s">
        <v>60</v>
      </c>
      <c r="C78" s="430">
        <v>-26156.400000000001</v>
      </c>
      <c r="D78" s="430">
        <v>-99219.199999999997</v>
      </c>
      <c r="E78" s="855">
        <v>-160772.4</v>
      </c>
      <c r="F78" s="854">
        <v>-47089.4</v>
      </c>
    </row>
    <row r="79" spans="1:90" s="261" customFormat="1" ht="36">
      <c r="A79" s="297" t="s">
        <v>1108</v>
      </c>
      <c r="B79" s="429">
        <v>-478.1</v>
      </c>
      <c r="C79" s="428">
        <v>-60350.9</v>
      </c>
      <c r="D79" s="428">
        <v>-99562.4</v>
      </c>
      <c r="E79" s="854">
        <v>-30463.599999999999</v>
      </c>
      <c r="F79" s="854">
        <v>-15059.5</v>
      </c>
    </row>
    <row r="80" spans="1:90" s="261" customFormat="1" ht="24" customHeight="1">
      <c r="A80" s="297" t="s">
        <v>119</v>
      </c>
      <c r="B80" s="431">
        <v>-116.3</v>
      </c>
      <c r="C80" s="430">
        <v>-915.7</v>
      </c>
      <c r="D80" s="430">
        <v>-124.6</v>
      </c>
      <c r="E80" s="855">
        <v>0</v>
      </c>
      <c r="F80" s="854">
        <v>-159.69999999999999</v>
      </c>
    </row>
    <row r="81" spans="1:36" s="261" customFormat="1" ht="26.25" customHeight="1">
      <c r="A81" s="297" t="s">
        <v>21</v>
      </c>
      <c r="B81" s="431" t="s">
        <v>60</v>
      </c>
      <c r="C81" s="430">
        <v>-15712.7</v>
      </c>
      <c r="D81" s="430" t="s">
        <v>60</v>
      </c>
      <c r="E81" s="855">
        <v>0</v>
      </c>
      <c r="F81" s="855" t="s">
        <v>60</v>
      </c>
    </row>
    <row r="82" spans="1:36" s="308" customFormat="1" ht="26.25" customHeight="1" thickBot="1">
      <c r="A82" s="1326"/>
      <c r="B82" s="1328"/>
      <c r="C82" s="1327"/>
      <c r="D82" s="1327"/>
      <c r="E82" s="1313"/>
      <c r="F82" s="1733" t="s">
        <v>60</v>
      </c>
      <c r="G82" s="261"/>
      <c r="H82" s="261"/>
      <c r="I82" s="261"/>
      <c r="J82" s="261"/>
      <c r="K82" s="261"/>
      <c r="L82" s="261"/>
      <c r="M82" s="261"/>
      <c r="N82" s="261"/>
      <c r="O82" s="261"/>
      <c r="P82" s="261"/>
      <c r="Q82" s="261"/>
      <c r="R82" s="261"/>
      <c r="S82" s="261"/>
      <c r="T82" s="261"/>
      <c r="U82" s="261"/>
      <c r="V82" s="261"/>
      <c r="W82" s="261"/>
      <c r="X82" s="261"/>
      <c r="Y82" s="261"/>
      <c r="Z82" s="261"/>
      <c r="AA82" s="261"/>
      <c r="AB82" s="261"/>
      <c r="AC82" s="261"/>
      <c r="AD82" s="261"/>
      <c r="AE82" s="261"/>
      <c r="AF82" s="261"/>
      <c r="AG82" s="261"/>
      <c r="AH82" s="261"/>
      <c r="AI82" s="261"/>
      <c r="AJ82" s="261"/>
    </row>
    <row r="83" spans="1:36" s="286" customFormat="1" ht="15" customHeight="1">
      <c r="A83" s="1324"/>
      <c r="B83" s="1142">
        <v>2020</v>
      </c>
      <c r="C83" s="1142">
        <v>2021</v>
      </c>
      <c r="D83" s="1142">
        <v>2022</v>
      </c>
      <c r="E83" s="1329">
        <v>2023</v>
      </c>
      <c r="F83" s="1735">
        <v>2024</v>
      </c>
    </row>
    <row r="84" spans="1:36" s="261" customFormat="1" ht="24.75" customHeight="1">
      <c r="A84" s="302" t="s">
        <v>120</v>
      </c>
      <c r="B84" s="429">
        <v>-1130.0999999999999</v>
      </c>
      <c r="C84" s="428">
        <v>-702.8</v>
      </c>
      <c r="D84" s="428">
        <v>-183.1</v>
      </c>
      <c r="E84" s="854">
        <v>-15.2</v>
      </c>
      <c r="F84" s="854">
        <v>-121.1</v>
      </c>
    </row>
    <row r="85" spans="1:36" s="261" customFormat="1" ht="17.25" customHeight="1">
      <c r="A85" s="275" t="s">
        <v>121</v>
      </c>
      <c r="B85" s="431">
        <v>-74.099999999999994</v>
      </c>
      <c r="C85" s="430">
        <v>-49.8</v>
      </c>
      <c r="D85" s="430">
        <v>-15</v>
      </c>
      <c r="E85" s="855">
        <v>-65.7</v>
      </c>
      <c r="F85" s="854">
        <v>-873.3</v>
      </c>
    </row>
    <row r="86" spans="1:36" s="261" customFormat="1" ht="24">
      <c r="A86" s="297" t="s">
        <v>122</v>
      </c>
      <c r="B86" s="429">
        <v>-283.5</v>
      </c>
      <c r="C86" s="428">
        <v>-231.9</v>
      </c>
      <c r="D86" s="428">
        <v>-2529.4</v>
      </c>
      <c r="E86" s="854">
        <v>-309.39999999999998</v>
      </c>
      <c r="F86" s="854">
        <v>-17604.2</v>
      </c>
    </row>
    <row r="87" spans="1:36" s="261" customFormat="1" ht="24">
      <c r="A87" s="297" t="s">
        <v>197</v>
      </c>
      <c r="B87" s="431">
        <v>-2186.1999999999998</v>
      </c>
      <c r="C87" s="430">
        <v>-150.30000000000001</v>
      </c>
      <c r="D87" s="430">
        <v>-808.6</v>
      </c>
      <c r="E87" s="855">
        <v>-7529.3</v>
      </c>
      <c r="F87" s="854" t="s">
        <v>60</v>
      </c>
    </row>
    <row r="88" spans="1:36" s="261" customFormat="1" ht="26.25" customHeight="1">
      <c r="A88" s="297" t="s">
        <v>198</v>
      </c>
      <c r="B88" s="431" t="s">
        <v>60</v>
      </c>
      <c r="C88" s="430" t="s">
        <v>60</v>
      </c>
      <c r="D88" s="430">
        <v>-997.6</v>
      </c>
      <c r="E88" s="855">
        <v>-345.8</v>
      </c>
      <c r="F88" s="854">
        <v>-491.3</v>
      </c>
    </row>
    <row r="89" spans="1:36" s="261" customFormat="1" ht="15.75" customHeight="1">
      <c r="A89" s="302" t="s">
        <v>115</v>
      </c>
      <c r="B89" s="431">
        <v>-64.8</v>
      </c>
      <c r="C89" s="430">
        <v>-1116.4000000000001</v>
      </c>
      <c r="D89" s="430">
        <v>-288.8</v>
      </c>
      <c r="E89" s="855">
        <v>-552.79999999999995</v>
      </c>
      <c r="F89" s="854">
        <v>-436.5</v>
      </c>
    </row>
    <row r="90" spans="1:36" s="261" customFormat="1" ht="26.25" customHeight="1">
      <c r="A90" s="297" t="s">
        <v>199</v>
      </c>
      <c r="B90" s="431">
        <v>-2017.2</v>
      </c>
      <c r="C90" s="430">
        <v>-262.3</v>
      </c>
      <c r="D90" s="430">
        <v>-3515.7</v>
      </c>
      <c r="E90" s="855">
        <v>-9643</v>
      </c>
      <c r="F90" s="855" t="s">
        <v>60</v>
      </c>
    </row>
    <row r="91" spans="1:36" s="289" customFormat="1" ht="17.25" customHeight="1">
      <c r="A91" s="1326" t="s">
        <v>200</v>
      </c>
      <c r="B91" s="1331">
        <v>-34523.1</v>
      </c>
      <c r="C91" s="1330" t="s">
        <v>60</v>
      </c>
      <c r="D91" s="1330">
        <v>-73.400000000000006</v>
      </c>
      <c r="E91" s="1332" t="s">
        <v>60</v>
      </c>
      <c r="F91" s="1313">
        <v>-100</v>
      </c>
    </row>
    <row r="92" spans="1:36" s="289" customFormat="1" ht="19.5" customHeight="1">
      <c r="A92" s="286"/>
      <c r="B92" s="287"/>
      <c r="C92" s="288"/>
      <c r="D92" s="287"/>
    </row>
    <row r="93" spans="1:36" s="286" customFormat="1" ht="15.95" customHeight="1">
      <c r="A93" s="668" t="s">
        <v>903</v>
      </c>
      <c r="B93" s="668"/>
      <c r="C93" s="668"/>
      <c r="D93" s="668"/>
    </row>
    <row r="94" spans="1:36" s="286" customFormat="1" ht="21" customHeight="1">
      <c r="A94" s="1952" t="s">
        <v>251</v>
      </c>
      <c r="B94" s="1952"/>
      <c r="C94" s="1952"/>
      <c r="D94" s="1952"/>
      <c r="E94" s="487"/>
      <c r="F94" s="487"/>
    </row>
    <row r="95" spans="1:36" s="286" customFormat="1" ht="15" customHeight="1">
      <c r="A95" s="1324"/>
      <c r="B95" s="1142">
        <v>2020</v>
      </c>
      <c r="C95" s="1142">
        <v>2021</v>
      </c>
      <c r="D95" s="1142">
        <v>2022</v>
      </c>
      <c r="E95" s="1333">
        <v>2023</v>
      </c>
      <c r="F95" s="1735">
        <v>2024</v>
      </c>
    </row>
    <row r="96" spans="1:36" s="286" customFormat="1" ht="12">
      <c r="A96" s="300"/>
      <c r="B96" s="301"/>
      <c r="C96" s="301"/>
    </row>
    <row r="97" spans="1:6" s="286" customFormat="1">
      <c r="A97" s="290" t="s">
        <v>246</v>
      </c>
      <c r="B97" s="427">
        <v>-68654.3</v>
      </c>
      <c r="C97" s="426">
        <v>-170318.3</v>
      </c>
      <c r="D97" s="426">
        <v>-297703.5</v>
      </c>
      <c r="E97" s="852">
        <v>-289221.8</v>
      </c>
      <c r="F97" s="852">
        <v>-977747.9</v>
      </c>
    </row>
    <row r="98" spans="1:6" s="286" customFormat="1">
      <c r="A98" s="291" t="s">
        <v>646</v>
      </c>
      <c r="B98" s="434"/>
      <c r="E98" s="54"/>
      <c r="F98"/>
    </row>
    <row r="99" spans="1:6" s="286" customFormat="1">
      <c r="A99" s="292" t="s">
        <v>82</v>
      </c>
      <c r="B99" s="429">
        <v>-11167.4</v>
      </c>
      <c r="C99" s="428">
        <v>-15275.4</v>
      </c>
      <c r="D99" s="428">
        <v>-13348.7</v>
      </c>
      <c r="E99" s="854">
        <v>-8250.7999999999993</v>
      </c>
      <c r="F99" s="854">
        <v>-2243.6999999999998</v>
      </c>
    </row>
    <row r="100" spans="1:6" s="286" customFormat="1">
      <c r="A100" s="292" t="s">
        <v>94</v>
      </c>
      <c r="B100" s="429">
        <v>-2178.6999999999998</v>
      </c>
      <c r="C100" s="428">
        <v>-4047.6</v>
      </c>
      <c r="D100" s="428">
        <v>-2220.3000000000002</v>
      </c>
      <c r="E100" s="854">
        <v>-6447.9</v>
      </c>
      <c r="F100" s="854">
        <v>-9753.4</v>
      </c>
    </row>
    <row r="101" spans="1:6" s="286" customFormat="1">
      <c r="A101" s="292" t="s">
        <v>45</v>
      </c>
      <c r="B101" s="429">
        <v>-472.2</v>
      </c>
      <c r="C101" s="428">
        <v>-340.5</v>
      </c>
      <c r="D101" s="428">
        <v>-379.8</v>
      </c>
      <c r="E101" s="854">
        <v>-472.2</v>
      </c>
      <c r="F101" s="854">
        <v>-119.1</v>
      </c>
    </row>
    <row r="102" spans="1:6" s="286" customFormat="1">
      <c r="A102" s="292" t="s">
        <v>54</v>
      </c>
      <c r="B102" s="429">
        <v>-43278.7</v>
      </c>
      <c r="C102" s="428">
        <v>-130046.1</v>
      </c>
      <c r="D102" s="428">
        <v>-259444.4</v>
      </c>
      <c r="E102" s="854">
        <v>-261728.5</v>
      </c>
      <c r="F102" s="854">
        <v>-914611.4</v>
      </c>
    </row>
    <row r="103" spans="1:6" s="286" customFormat="1">
      <c r="A103" s="292" t="s">
        <v>1260</v>
      </c>
      <c r="B103" s="429">
        <v>-581</v>
      </c>
      <c r="C103" s="428">
        <v>-1214.2</v>
      </c>
      <c r="D103" s="428">
        <v>-3920.7</v>
      </c>
      <c r="E103" s="854">
        <v>-2347.1</v>
      </c>
      <c r="F103" s="854">
        <v>-13602.1</v>
      </c>
    </row>
    <row r="104" spans="1:6" s="286" customFormat="1">
      <c r="A104" s="292" t="s">
        <v>98</v>
      </c>
      <c r="B104" s="429">
        <v>-6056.6</v>
      </c>
      <c r="C104" s="428">
        <v>-16409.099999999999</v>
      </c>
      <c r="D104" s="428">
        <v>-19346.7</v>
      </c>
      <c r="E104" s="854">
        <v>-8779</v>
      </c>
      <c r="F104" s="854">
        <v>-17598.900000000001</v>
      </c>
    </row>
    <row r="105" spans="1:6" s="286" customFormat="1">
      <c r="A105" s="292" t="s">
        <v>1193</v>
      </c>
      <c r="B105" s="429">
        <v>-1220.7</v>
      </c>
      <c r="C105" s="429">
        <v>-6032.1</v>
      </c>
      <c r="D105" s="429">
        <v>-3291.1</v>
      </c>
      <c r="E105" s="854">
        <v>-4394.5</v>
      </c>
      <c r="F105" s="854">
        <v>-7710.4</v>
      </c>
    </row>
    <row r="106" spans="1:6" s="286" customFormat="1">
      <c r="A106" s="292" t="s">
        <v>48</v>
      </c>
      <c r="B106" s="429">
        <v>-3213.7</v>
      </c>
      <c r="C106" s="428">
        <v>-3613.7</v>
      </c>
      <c r="D106" s="428">
        <v>-1844.1</v>
      </c>
      <c r="E106" s="854">
        <v>-1021.2</v>
      </c>
      <c r="F106" s="854">
        <v>-28751.200000000001</v>
      </c>
    </row>
    <row r="107" spans="1:6" s="286" customFormat="1">
      <c r="A107" s="292" t="s">
        <v>1319</v>
      </c>
      <c r="B107" s="429">
        <v>-465.2</v>
      </c>
      <c r="C107" s="428">
        <v>-54.9</v>
      </c>
      <c r="D107" s="428">
        <v>-73.400000000000006</v>
      </c>
      <c r="E107" s="854">
        <v>-6.5</v>
      </c>
      <c r="F107" s="854">
        <v>-11391</v>
      </c>
    </row>
    <row r="108" spans="1:6" s="289" customFormat="1">
      <c r="A108" s="292" t="s">
        <v>84</v>
      </c>
      <c r="B108" s="431">
        <v>-2287</v>
      </c>
      <c r="C108" s="430">
        <v>-585.9</v>
      </c>
      <c r="D108" s="430">
        <v>-1119.5</v>
      </c>
      <c r="E108" s="855">
        <v>-2522.1999999999998</v>
      </c>
      <c r="F108" s="854">
        <v>-4670.2</v>
      </c>
    </row>
    <row r="109" spans="1:6" s="286" customFormat="1" ht="12">
      <c r="A109" s="487"/>
      <c r="B109" s="1334"/>
      <c r="C109" s="1335"/>
      <c r="D109" s="1334"/>
      <c r="E109" s="487"/>
      <c r="F109" s="487"/>
    </row>
    <row r="110" spans="1:6" s="286" customFormat="1" ht="12">
      <c r="B110" s="304"/>
      <c r="C110" s="304"/>
      <c r="D110" s="304"/>
    </row>
  </sheetData>
  <mergeCells count="8">
    <mergeCell ref="A64:D64"/>
    <mergeCell ref="A65:D65"/>
    <mergeCell ref="A94:D94"/>
    <mergeCell ref="A1:D1"/>
    <mergeCell ref="A2:D2"/>
    <mergeCell ref="A3:D3"/>
    <mergeCell ref="A47:D47"/>
    <mergeCell ref="A63:D63"/>
  </mergeCells>
  <pageMargins left="0.70866141732283472" right="0.70866141732283472" top="0.74803149606299213" bottom="0.74803149606299213" header="0.31496062992125984" footer="0.31496062992125984"/>
  <pageSetup paperSize="9" scale="85" firstPageNumber="19" orientation="portrait" useFirstPageNumber="1" r:id="rId1"/>
  <headerFooter alignWithMargins="0">
    <oddFooter>&amp;C&amp;P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5" tint="0.39997558519241921"/>
  </sheetPr>
  <dimension ref="A1:G53"/>
  <sheetViews>
    <sheetView topLeftCell="A22" workbookViewId="0">
      <selection activeCell="I12" sqref="I12"/>
    </sheetView>
  </sheetViews>
  <sheetFormatPr defaultRowHeight="12.75"/>
  <cols>
    <col min="1" max="1" width="40" customWidth="1"/>
    <col min="2" max="6" width="11.83203125" customWidth="1"/>
  </cols>
  <sheetData>
    <row r="1" spans="1:7" s="303" customFormat="1" ht="17.100000000000001" customHeight="1">
      <c r="A1" s="1950" t="s">
        <v>904</v>
      </c>
      <c r="B1" s="1950"/>
      <c r="C1" s="1950"/>
      <c r="D1" s="1950"/>
      <c r="E1" s="1950"/>
    </row>
    <row r="2" spans="1:7" s="303" customFormat="1" ht="15.75">
      <c r="A2" s="1950" t="s">
        <v>253</v>
      </c>
      <c r="B2" s="1950"/>
      <c r="C2" s="1950"/>
      <c r="D2" s="1950"/>
      <c r="E2" s="1950"/>
    </row>
    <row r="3" spans="1:7" s="303" customFormat="1">
      <c r="A3" s="1952" t="s">
        <v>254</v>
      </c>
      <c r="B3" s="1952"/>
      <c r="C3" s="1952"/>
      <c r="D3" s="1952"/>
      <c r="E3" s="1952"/>
      <c r="F3" s="1336"/>
      <c r="G3" s="1336"/>
    </row>
    <row r="4" spans="1:7" s="303" customFormat="1" ht="17.100000000000001" customHeight="1">
      <c r="A4" s="1141"/>
      <c r="B4" s="1142">
        <v>2019</v>
      </c>
      <c r="C4" s="1142">
        <v>2020</v>
      </c>
      <c r="D4" s="1142">
        <v>2021</v>
      </c>
      <c r="E4" s="1142">
        <v>2022</v>
      </c>
      <c r="F4" s="1337">
        <v>2023</v>
      </c>
      <c r="G4" s="1343">
        <v>2024</v>
      </c>
    </row>
    <row r="5" spans="1:7" s="303" customFormat="1" ht="16.5" customHeight="1">
      <c r="A5" s="884" t="s">
        <v>38</v>
      </c>
      <c r="B5" s="885">
        <v>729</v>
      </c>
      <c r="C5" s="886">
        <v>748</v>
      </c>
      <c r="D5" s="885">
        <v>786</v>
      </c>
      <c r="E5" s="885">
        <v>866</v>
      </c>
      <c r="F5" s="879">
        <v>936</v>
      </c>
      <c r="G5" s="939">
        <v>927</v>
      </c>
    </row>
    <row r="6" spans="1:7" s="261" customFormat="1" ht="16.5" customHeight="1">
      <c r="A6" s="887" t="s">
        <v>255</v>
      </c>
      <c r="B6" s="309">
        <v>39</v>
      </c>
      <c r="C6" s="888">
        <v>39</v>
      </c>
      <c r="D6" s="309">
        <v>43</v>
      </c>
      <c r="E6" s="309">
        <v>54</v>
      </c>
      <c r="F6" s="179">
        <v>54</v>
      </c>
      <c r="G6" s="1778">
        <v>58</v>
      </c>
    </row>
    <row r="7" spans="1:7" s="261" customFormat="1" ht="15" customHeight="1">
      <c r="A7" s="887" t="s">
        <v>39</v>
      </c>
      <c r="B7" s="309">
        <v>54</v>
      </c>
      <c r="C7" s="888">
        <v>58</v>
      </c>
      <c r="D7" s="309">
        <v>63</v>
      </c>
      <c r="E7" s="309">
        <v>70</v>
      </c>
      <c r="F7" s="179">
        <v>79</v>
      </c>
      <c r="G7" s="1778">
        <v>92</v>
      </c>
    </row>
    <row r="8" spans="1:7" s="261" customFormat="1" ht="15" customHeight="1">
      <c r="A8" s="887" t="s">
        <v>40</v>
      </c>
      <c r="B8" s="309">
        <v>117</v>
      </c>
      <c r="C8" s="888">
        <v>123</v>
      </c>
      <c r="D8" s="309">
        <v>128</v>
      </c>
      <c r="E8" s="309">
        <v>136</v>
      </c>
      <c r="F8" s="179">
        <v>141</v>
      </c>
      <c r="G8" s="1778">
        <v>151</v>
      </c>
    </row>
    <row r="9" spans="1:7" s="261" customFormat="1" ht="26.25" customHeight="1">
      <c r="A9" s="889" t="s">
        <v>1114</v>
      </c>
      <c r="B9" s="309">
        <v>32</v>
      </c>
      <c r="C9" s="888">
        <v>34</v>
      </c>
      <c r="D9" s="309">
        <v>35</v>
      </c>
      <c r="E9" s="309">
        <v>32</v>
      </c>
      <c r="F9" s="179">
        <v>32</v>
      </c>
      <c r="G9" s="1778">
        <v>33</v>
      </c>
    </row>
    <row r="10" spans="1:7" s="261" customFormat="1" ht="37.5" customHeight="1">
      <c r="A10" s="889" t="s">
        <v>1115</v>
      </c>
      <c r="B10" s="309">
        <v>24</v>
      </c>
      <c r="C10" s="888">
        <v>22</v>
      </c>
      <c r="D10" s="309">
        <v>21</v>
      </c>
      <c r="E10" s="309">
        <v>27</v>
      </c>
      <c r="F10" s="179">
        <v>29</v>
      </c>
      <c r="G10" s="1778">
        <v>32</v>
      </c>
    </row>
    <row r="11" spans="1:7" s="261" customFormat="1" ht="27" customHeight="1">
      <c r="A11" s="889" t="s">
        <v>1098</v>
      </c>
      <c r="B11" s="309">
        <v>3</v>
      </c>
      <c r="C11" s="888">
        <v>3</v>
      </c>
      <c r="D11" s="309">
        <v>5</v>
      </c>
      <c r="E11" s="309">
        <v>5</v>
      </c>
      <c r="F11" s="179">
        <v>8</v>
      </c>
      <c r="G11" s="1778">
        <v>7</v>
      </c>
    </row>
    <row r="12" spans="1:7" s="261" customFormat="1" ht="24.75" customHeight="1">
      <c r="A12" s="889" t="s">
        <v>256</v>
      </c>
      <c r="B12" s="309"/>
      <c r="C12" s="888" t="s">
        <v>60</v>
      </c>
      <c r="D12" s="890" t="s">
        <v>60</v>
      </c>
      <c r="E12" s="309">
        <v>1</v>
      </c>
      <c r="F12" s="179">
        <v>1</v>
      </c>
      <c r="G12" s="1778">
        <v>1</v>
      </c>
    </row>
    <row r="13" spans="1:7" s="261" customFormat="1" ht="12.75" customHeight="1">
      <c r="A13" s="889" t="s">
        <v>257</v>
      </c>
      <c r="B13" s="309">
        <v>3</v>
      </c>
      <c r="C13" s="888">
        <v>3</v>
      </c>
      <c r="D13" s="309">
        <v>3</v>
      </c>
      <c r="E13" s="309">
        <v>3</v>
      </c>
      <c r="F13" s="179">
        <v>3</v>
      </c>
      <c r="G13" s="1778">
        <v>3</v>
      </c>
    </row>
    <row r="14" spans="1:7" s="261" customFormat="1" ht="14.25" customHeight="1">
      <c r="A14" s="889" t="s">
        <v>258</v>
      </c>
      <c r="B14" s="309">
        <v>1</v>
      </c>
      <c r="C14" s="888">
        <v>2</v>
      </c>
      <c r="D14" s="309">
        <v>1</v>
      </c>
      <c r="E14" s="890" t="s">
        <v>60</v>
      </c>
      <c r="F14" s="850" t="s">
        <v>60</v>
      </c>
      <c r="G14" s="901" t="s">
        <v>60</v>
      </c>
    </row>
    <row r="15" spans="1:7" s="261" customFormat="1" ht="37.5" customHeight="1">
      <c r="A15" s="889" t="s">
        <v>1111</v>
      </c>
      <c r="B15" s="309">
        <v>51</v>
      </c>
      <c r="C15" s="888">
        <v>55</v>
      </c>
      <c r="D15" s="309">
        <v>57</v>
      </c>
      <c r="E15" s="309">
        <v>61</v>
      </c>
      <c r="F15" s="179">
        <v>62</v>
      </c>
      <c r="G15" s="1778">
        <v>69</v>
      </c>
    </row>
    <row r="16" spans="1:7" s="261" customFormat="1" ht="36.75" customHeight="1">
      <c r="A16" s="889" t="s">
        <v>647</v>
      </c>
      <c r="B16" s="891">
        <v>1</v>
      </c>
      <c r="C16" s="892">
        <v>2</v>
      </c>
      <c r="D16" s="891">
        <v>3</v>
      </c>
      <c r="E16" s="891">
        <v>3</v>
      </c>
      <c r="F16" s="880">
        <v>2</v>
      </c>
      <c r="G16" s="1778">
        <v>3</v>
      </c>
    </row>
    <row r="17" spans="1:7" s="261" customFormat="1" ht="15" customHeight="1">
      <c r="A17" s="889" t="s">
        <v>819</v>
      </c>
      <c r="B17" s="891">
        <v>1</v>
      </c>
      <c r="C17" s="892">
        <v>1</v>
      </c>
      <c r="D17" s="891">
        <v>1</v>
      </c>
      <c r="E17" s="891">
        <v>1</v>
      </c>
      <c r="F17" s="880">
        <v>1</v>
      </c>
      <c r="G17" s="901" t="s">
        <v>60</v>
      </c>
    </row>
    <row r="18" spans="1:7" s="261" customFormat="1" ht="27.75" customHeight="1">
      <c r="A18" s="889" t="s">
        <v>1116</v>
      </c>
      <c r="B18" s="309">
        <v>1</v>
      </c>
      <c r="C18" s="888">
        <v>1</v>
      </c>
      <c r="D18" s="309">
        <v>2</v>
      </c>
      <c r="E18" s="309">
        <v>3</v>
      </c>
      <c r="F18" s="179">
        <v>3</v>
      </c>
      <c r="G18" s="1778">
        <v>3</v>
      </c>
    </row>
    <row r="19" spans="1:7" s="261" customFormat="1" ht="28.5" customHeight="1">
      <c r="A19" s="874" t="s">
        <v>1117</v>
      </c>
      <c r="B19" s="309">
        <v>5</v>
      </c>
      <c r="C19" s="888">
        <v>5</v>
      </c>
      <c r="D19" s="309">
        <v>5</v>
      </c>
      <c r="E19" s="309">
        <v>5</v>
      </c>
      <c r="F19" s="179">
        <v>4</v>
      </c>
      <c r="G19" s="1778">
        <v>9</v>
      </c>
    </row>
    <row r="20" spans="1:7" s="261" customFormat="1" ht="24.75" customHeight="1">
      <c r="A20" s="874" t="s">
        <v>1101</v>
      </c>
      <c r="B20" s="309">
        <v>85</v>
      </c>
      <c r="C20" s="888">
        <v>83</v>
      </c>
      <c r="D20" s="309">
        <v>87</v>
      </c>
      <c r="E20" s="309">
        <v>96</v>
      </c>
      <c r="F20" s="179">
        <v>102</v>
      </c>
      <c r="G20" s="1778">
        <v>104</v>
      </c>
    </row>
    <row r="21" spans="1:7" s="261" customFormat="1" ht="15" customHeight="1">
      <c r="A21" s="875" t="s">
        <v>113</v>
      </c>
      <c r="B21" s="309">
        <v>62</v>
      </c>
      <c r="C21" s="888">
        <v>62</v>
      </c>
      <c r="D21" s="309">
        <v>72</v>
      </c>
      <c r="E21" s="309">
        <v>75</v>
      </c>
      <c r="F21" s="179">
        <v>89</v>
      </c>
      <c r="G21" s="1778">
        <v>81</v>
      </c>
    </row>
    <row r="22" spans="1:7" s="261" customFormat="1" ht="24.75" customHeight="1">
      <c r="A22" s="874" t="s">
        <v>1118</v>
      </c>
      <c r="B22" s="309">
        <v>118</v>
      </c>
      <c r="C22" s="888">
        <v>127</v>
      </c>
      <c r="D22" s="309">
        <v>128</v>
      </c>
      <c r="E22" s="309">
        <v>148</v>
      </c>
      <c r="F22" s="179">
        <v>168</v>
      </c>
      <c r="G22" s="1778">
        <v>156</v>
      </c>
    </row>
    <row r="23" spans="1:7" s="261" customFormat="1" ht="23.25" customHeight="1">
      <c r="A23" s="874" t="s">
        <v>119</v>
      </c>
      <c r="B23" s="309">
        <v>43</v>
      </c>
      <c r="C23" s="888">
        <v>38</v>
      </c>
      <c r="D23" s="309">
        <v>42</v>
      </c>
      <c r="E23" s="309">
        <v>37</v>
      </c>
      <c r="F23" s="179">
        <v>38</v>
      </c>
      <c r="G23" s="1778">
        <v>45</v>
      </c>
    </row>
    <row r="24" spans="1:7" s="261" customFormat="1" ht="15.75" customHeight="1">
      <c r="A24" s="875" t="s">
        <v>21</v>
      </c>
      <c r="B24" s="309">
        <v>2</v>
      </c>
      <c r="C24" s="888">
        <v>3</v>
      </c>
      <c r="D24" s="309">
        <v>4</v>
      </c>
      <c r="E24" s="309">
        <v>4</v>
      </c>
      <c r="F24" s="179">
        <v>4</v>
      </c>
      <c r="G24" s="1778">
        <v>3</v>
      </c>
    </row>
    <row r="25" spans="1:7" s="261" customFormat="1" ht="15.75" customHeight="1">
      <c r="A25" s="875" t="s">
        <v>120</v>
      </c>
      <c r="B25" s="309">
        <v>8</v>
      </c>
      <c r="C25" s="888">
        <v>9</v>
      </c>
      <c r="D25" s="309">
        <v>9</v>
      </c>
      <c r="E25" s="309">
        <v>11</v>
      </c>
      <c r="F25" s="179">
        <v>11</v>
      </c>
      <c r="G25" s="1778">
        <v>11</v>
      </c>
    </row>
    <row r="26" spans="1:7" s="261" customFormat="1" ht="14.25" customHeight="1">
      <c r="A26" s="875" t="s">
        <v>121</v>
      </c>
      <c r="B26" s="309">
        <v>52</v>
      </c>
      <c r="C26" s="888">
        <v>53</v>
      </c>
      <c r="D26" s="309">
        <v>51</v>
      </c>
      <c r="E26" s="309">
        <v>60</v>
      </c>
      <c r="F26" s="179">
        <v>70</v>
      </c>
      <c r="G26" s="1778">
        <v>59</v>
      </c>
    </row>
    <row r="27" spans="1:7" s="261" customFormat="1" ht="15.75" customHeight="1">
      <c r="A27" s="874" t="s">
        <v>122</v>
      </c>
      <c r="B27" s="309">
        <v>50</v>
      </c>
      <c r="C27" s="888">
        <v>49</v>
      </c>
      <c r="D27" s="309">
        <v>49</v>
      </c>
      <c r="E27" s="309">
        <v>53</v>
      </c>
      <c r="F27" s="179">
        <v>52</v>
      </c>
      <c r="G27" s="1778">
        <v>47</v>
      </c>
    </row>
    <row r="28" spans="1:7" s="261" customFormat="1" ht="25.5" customHeight="1">
      <c r="A28" s="874" t="s">
        <v>197</v>
      </c>
      <c r="B28" s="309">
        <v>22</v>
      </c>
      <c r="C28" s="888">
        <v>21</v>
      </c>
      <c r="D28" s="309">
        <v>20</v>
      </c>
      <c r="E28" s="309">
        <v>21</v>
      </c>
      <c r="F28" s="179">
        <v>20</v>
      </c>
      <c r="G28" s="1778">
        <v>20</v>
      </c>
    </row>
    <row r="29" spans="1:7" s="261" customFormat="1" ht="24" customHeight="1">
      <c r="A29" s="874" t="s">
        <v>198</v>
      </c>
      <c r="B29" s="309">
        <v>10</v>
      </c>
      <c r="C29" s="888">
        <v>12</v>
      </c>
      <c r="D29" s="309">
        <v>12</v>
      </c>
      <c r="E29" s="309">
        <v>11</v>
      </c>
      <c r="F29" s="179">
        <v>12</v>
      </c>
      <c r="G29" s="1778">
        <v>10</v>
      </c>
    </row>
    <row r="30" spans="1:7" s="261" customFormat="1" ht="15" customHeight="1">
      <c r="A30" s="875" t="s">
        <v>115</v>
      </c>
      <c r="B30" s="309">
        <v>38</v>
      </c>
      <c r="C30" s="888">
        <v>41</v>
      </c>
      <c r="D30" s="309">
        <v>47</v>
      </c>
      <c r="E30" s="309">
        <v>60</v>
      </c>
      <c r="F30" s="179">
        <v>63</v>
      </c>
      <c r="G30" s="1778">
        <v>58</v>
      </c>
    </row>
    <row r="31" spans="1:7" s="261" customFormat="1" ht="27" customHeight="1">
      <c r="A31" s="874" t="s">
        <v>199</v>
      </c>
      <c r="B31" s="309">
        <v>17</v>
      </c>
      <c r="C31" s="888">
        <v>18</v>
      </c>
      <c r="D31" s="309">
        <v>21</v>
      </c>
      <c r="E31" s="309">
        <v>21</v>
      </c>
      <c r="F31" s="179">
        <v>23</v>
      </c>
      <c r="G31" s="1778">
        <v>19</v>
      </c>
    </row>
    <row r="32" spans="1:7" s="261" customFormat="1" ht="17.25" customHeight="1">
      <c r="A32" s="874" t="s">
        <v>200</v>
      </c>
      <c r="B32" s="309">
        <v>4</v>
      </c>
      <c r="C32" s="888">
        <v>4</v>
      </c>
      <c r="D32" s="309">
        <v>2</v>
      </c>
      <c r="E32" s="309">
        <v>2</v>
      </c>
      <c r="F32" s="179">
        <v>2</v>
      </c>
      <c r="G32" s="1778">
        <v>2</v>
      </c>
    </row>
    <row r="33" spans="1:7" s="261" customFormat="1" ht="18.75" customHeight="1">
      <c r="A33" s="876" t="s">
        <v>125</v>
      </c>
      <c r="B33" s="1338">
        <v>3</v>
      </c>
      <c r="C33" s="1339">
        <v>3</v>
      </c>
      <c r="D33" s="1338">
        <v>3</v>
      </c>
      <c r="E33" s="1338">
        <v>2</v>
      </c>
      <c r="F33" s="1340">
        <v>4</v>
      </c>
      <c r="G33" s="1734">
        <v>2</v>
      </c>
    </row>
    <row r="34" spans="1:7" s="289" customFormat="1" ht="7.5" customHeight="1">
      <c r="A34" s="307"/>
      <c r="B34" s="287"/>
      <c r="C34" s="287"/>
      <c r="D34" s="288"/>
      <c r="E34" s="287"/>
      <c r="F34" s="882"/>
    </row>
    <row r="35" spans="1:7" s="303" customFormat="1" ht="15.95" customHeight="1">
      <c r="A35" s="1950" t="s">
        <v>905</v>
      </c>
      <c r="B35" s="1950"/>
      <c r="C35" s="1950"/>
      <c r="D35" s="1950"/>
      <c r="E35" s="1950"/>
    </row>
    <row r="36" spans="1:7" s="303" customFormat="1" ht="15.95" customHeight="1">
      <c r="A36" s="1955" t="s">
        <v>906</v>
      </c>
      <c r="B36" s="1955"/>
      <c r="C36" s="1955"/>
      <c r="D36" s="1955"/>
      <c r="E36" s="1955"/>
      <c r="F36" s="1336"/>
      <c r="G36" s="1336"/>
    </row>
    <row r="37" spans="1:7" s="303" customFormat="1" ht="0.75" customHeight="1">
      <c r="A37" s="1954"/>
      <c r="B37" s="1954"/>
      <c r="C37" s="1954"/>
      <c r="D37" s="1954"/>
      <c r="E37" s="1954"/>
    </row>
    <row r="38" spans="1:7" s="303" customFormat="1" ht="15.95" customHeight="1">
      <c r="A38" s="1341"/>
      <c r="B38" s="1342">
        <v>2019</v>
      </c>
      <c r="C38" s="1342">
        <v>2020</v>
      </c>
      <c r="D38" s="1342">
        <v>2021</v>
      </c>
      <c r="E38" s="1342">
        <v>2022</v>
      </c>
      <c r="F38" s="1343">
        <v>2023</v>
      </c>
      <c r="G38" s="1343">
        <v>2024</v>
      </c>
    </row>
    <row r="39" spans="1:7" s="303" customFormat="1" ht="5.25" customHeight="1">
      <c r="A39" s="883"/>
    </row>
    <row r="40" spans="1:7" s="303" customFormat="1">
      <c r="A40" s="893" t="s">
        <v>246</v>
      </c>
      <c r="B40" s="894">
        <v>729</v>
      </c>
      <c r="C40" s="895">
        <v>748</v>
      </c>
      <c r="D40" s="894">
        <v>786</v>
      </c>
      <c r="E40" s="894">
        <v>866</v>
      </c>
      <c r="F40" s="881">
        <v>936</v>
      </c>
      <c r="G40" s="939">
        <v>927</v>
      </c>
    </row>
    <row r="41" spans="1:7" s="303" customFormat="1" ht="11.25" customHeight="1">
      <c r="A41" s="896" t="s">
        <v>646</v>
      </c>
      <c r="C41" s="897"/>
      <c r="F41" s="54"/>
      <c r="G41"/>
    </row>
    <row r="42" spans="1:7" s="303" customFormat="1" ht="15" customHeight="1">
      <c r="A42" s="898" t="s">
        <v>82</v>
      </c>
      <c r="B42" s="303">
        <v>24</v>
      </c>
      <c r="C42" s="897">
        <v>24</v>
      </c>
      <c r="D42" s="303">
        <v>25</v>
      </c>
      <c r="E42" s="303">
        <v>24</v>
      </c>
      <c r="F42" s="54">
        <v>32</v>
      </c>
      <c r="G42" s="54">
        <v>40</v>
      </c>
    </row>
    <row r="43" spans="1:7" s="303" customFormat="1">
      <c r="A43" s="898" t="s">
        <v>94</v>
      </c>
      <c r="B43" s="303">
        <v>108</v>
      </c>
      <c r="C43" s="897">
        <v>107</v>
      </c>
      <c r="D43" s="303">
        <v>100</v>
      </c>
      <c r="E43" s="303">
        <v>107</v>
      </c>
      <c r="F43" s="54">
        <v>108</v>
      </c>
      <c r="G43" s="54">
        <v>128</v>
      </c>
    </row>
    <row r="44" spans="1:7" s="303" customFormat="1">
      <c r="A44" s="898" t="s">
        <v>45</v>
      </c>
      <c r="B44" s="303">
        <v>20</v>
      </c>
      <c r="C44" s="897">
        <v>20</v>
      </c>
      <c r="D44" s="303">
        <v>21</v>
      </c>
      <c r="E44" s="303">
        <v>23</v>
      </c>
      <c r="F44" s="54">
        <v>23</v>
      </c>
      <c r="G44" s="54">
        <v>23</v>
      </c>
    </row>
    <row r="45" spans="1:7" s="303" customFormat="1">
      <c r="A45" s="898" t="s">
        <v>54</v>
      </c>
      <c r="B45" s="303">
        <v>361</v>
      </c>
      <c r="C45" s="897">
        <v>375</v>
      </c>
      <c r="D45" s="303">
        <v>409</v>
      </c>
      <c r="E45" s="303">
        <v>457</v>
      </c>
      <c r="F45" s="54">
        <v>502</v>
      </c>
      <c r="G45" s="54">
        <v>423</v>
      </c>
    </row>
    <row r="46" spans="1:7" s="303" customFormat="1">
      <c r="A46" s="898" t="s">
        <v>1260</v>
      </c>
      <c r="B46" s="303">
        <v>74</v>
      </c>
      <c r="C46" s="897">
        <v>72</v>
      </c>
      <c r="D46" s="303">
        <v>70</v>
      </c>
      <c r="E46" s="303">
        <v>80</v>
      </c>
      <c r="F46" s="54">
        <v>81</v>
      </c>
      <c r="G46" s="54">
        <v>90</v>
      </c>
    </row>
    <row r="47" spans="1:7" s="303" customFormat="1" ht="13.5" customHeight="1">
      <c r="A47" s="898" t="s">
        <v>98</v>
      </c>
      <c r="B47" s="303">
        <v>88</v>
      </c>
      <c r="C47" s="897">
        <v>90</v>
      </c>
      <c r="D47" s="303">
        <v>91</v>
      </c>
      <c r="E47" s="303">
        <v>105</v>
      </c>
      <c r="F47" s="54">
        <v>116</v>
      </c>
      <c r="G47" s="54">
        <v>139</v>
      </c>
    </row>
    <row r="48" spans="1:7" s="303" customFormat="1">
      <c r="A48" s="898" t="s">
        <v>1193</v>
      </c>
      <c r="B48" s="303">
        <v>29</v>
      </c>
      <c r="C48" s="897">
        <v>29</v>
      </c>
      <c r="D48" s="897">
        <v>28</v>
      </c>
      <c r="E48" s="897">
        <v>36</v>
      </c>
      <c r="F48" s="54">
        <v>39</v>
      </c>
      <c r="G48" s="54">
        <v>47</v>
      </c>
    </row>
    <row r="49" spans="1:7" s="303" customFormat="1">
      <c r="A49" s="898" t="s">
        <v>48</v>
      </c>
      <c r="B49" s="303">
        <v>119</v>
      </c>
      <c r="C49" s="897">
        <v>122</v>
      </c>
      <c r="D49" s="303">
        <v>130</v>
      </c>
      <c r="E49" s="303">
        <v>139</v>
      </c>
      <c r="F49" s="54">
        <v>143</v>
      </c>
      <c r="G49" s="54">
        <v>162</v>
      </c>
    </row>
    <row r="50" spans="1:7" s="303" customFormat="1">
      <c r="A50" s="898" t="s">
        <v>1319</v>
      </c>
      <c r="B50" s="303">
        <v>51</v>
      </c>
      <c r="C50" s="897">
        <v>54</v>
      </c>
      <c r="D50" s="303">
        <v>54</v>
      </c>
      <c r="E50" s="303">
        <v>58</v>
      </c>
      <c r="F50" s="54">
        <v>61</v>
      </c>
      <c r="G50" s="54">
        <v>67</v>
      </c>
    </row>
    <row r="51" spans="1:7" s="289" customFormat="1">
      <c r="A51" s="1344" t="s">
        <v>84</v>
      </c>
      <c r="B51" s="1345">
        <v>9</v>
      </c>
      <c r="C51" s="1346">
        <v>10</v>
      </c>
      <c r="D51" s="1345">
        <v>10</v>
      </c>
      <c r="E51" s="1345">
        <v>11</v>
      </c>
      <c r="F51" s="1347">
        <v>12</v>
      </c>
      <c r="G51" s="346">
        <v>12</v>
      </c>
    </row>
    <row r="52" spans="1:7" s="303" customFormat="1"/>
    <row r="53" spans="1:7" s="253" customFormat="1"/>
  </sheetData>
  <mergeCells count="6">
    <mergeCell ref="A37:E37"/>
    <mergeCell ref="A1:E1"/>
    <mergeCell ref="A2:E2"/>
    <mergeCell ref="A3:E3"/>
    <mergeCell ref="A35:E35"/>
    <mergeCell ref="A36:E36"/>
  </mergeCells>
  <pageMargins left="0.70866141732283472" right="0.70866141732283472" top="0.74803149606299213" bottom="0.74803149606299213" header="0.31496062992125984" footer="0.31496062992125984"/>
  <pageSetup paperSize="9" scale="85" firstPageNumber="19" orientation="portrait" useFirstPageNumber="1" r:id="rId1"/>
  <headerFooter alignWithMargins="0">
    <oddFooter>&amp;C&amp;P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5" tint="0.39997558519241921"/>
  </sheetPr>
  <dimension ref="A1:CL50"/>
  <sheetViews>
    <sheetView topLeftCell="A26" workbookViewId="0">
      <selection activeCell="H22" sqref="H22"/>
    </sheetView>
  </sheetViews>
  <sheetFormatPr defaultRowHeight="12.75"/>
  <cols>
    <col min="1" max="1" width="40" customWidth="1"/>
    <col min="2" max="4" width="11.83203125" customWidth="1"/>
    <col min="5" max="5" width="13.33203125" customWidth="1"/>
  </cols>
  <sheetData>
    <row r="1" spans="1:90" s="289" customFormat="1" ht="18" customHeight="1">
      <c r="A1" s="1950" t="s">
        <v>907</v>
      </c>
      <c r="B1" s="1950"/>
      <c r="C1" s="1950"/>
      <c r="D1" s="1950"/>
      <c r="E1" s="1950"/>
    </row>
    <row r="2" spans="1:90" s="289" customFormat="1" ht="18" customHeight="1">
      <c r="A2" s="1950" t="s">
        <v>259</v>
      </c>
      <c r="B2" s="1950"/>
      <c r="C2" s="1950"/>
      <c r="D2" s="1950"/>
    </row>
    <row r="3" spans="1:90" s="289" customFormat="1" ht="15" customHeight="1">
      <c r="A3" s="1952" t="s">
        <v>260</v>
      </c>
      <c r="B3" s="1952"/>
      <c r="C3" s="1952"/>
      <c r="D3" s="1952"/>
      <c r="E3" s="1348"/>
      <c r="F3" s="1348"/>
    </row>
    <row r="4" spans="1:90" s="289" customFormat="1" ht="18" customHeight="1">
      <c r="A4" s="1142"/>
      <c r="B4" s="1349">
        <v>2020</v>
      </c>
      <c r="C4" s="1349">
        <v>2021</v>
      </c>
      <c r="D4" s="1349">
        <v>2022</v>
      </c>
      <c r="E4" s="1337">
        <v>2023</v>
      </c>
      <c r="F4" s="1343">
        <v>2024</v>
      </c>
    </row>
    <row r="5" spans="1:90" s="289" customFormat="1" ht="7.5" customHeight="1">
      <c r="A5" s="904"/>
    </row>
    <row r="6" spans="1:90" s="289" customFormat="1">
      <c r="A6" s="884" t="s">
        <v>38</v>
      </c>
      <c r="B6" s="906">
        <v>63</v>
      </c>
      <c r="C6" s="905">
        <v>70</v>
      </c>
      <c r="D6" s="905">
        <v>71</v>
      </c>
      <c r="E6" s="899">
        <v>80</v>
      </c>
      <c r="F6" s="879">
        <v>64</v>
      </c>
    </row>
    <row r="7" spans="1:90" s="289" customFormat="1" ht="7.5" hidden="1" customHeight="1">
      <c r="A7" s="907"/>
      <c r="B7" s="908"/>
      <c r="E7" s="39"/>
      <c r="F7" s="179"/>
    </row>
    <row r="8" spans="1:90" s="261" customFormat="1" ht="13.5" customHeight="1">
      <c r="A8" s="887" t="s">
        <v>255</v>
      </c>
      <c r="B8" s="910">
        <v>2</v>
      </c>
      <c r="C8" s="909">
        <v>2</v>
      </c>
      <c r="D8" s="909">
        <v>7</v>
      </c>
      <c r="E8" s="900">
        <v>8</v>
      </c>
      <c r="F8" s="179">
        <v>7</v>
      </c>
    </row>
    <row r="9" spans="1:90" s="261" customFormat="1" ht="13.5" customHeight="1">
      <c r="A9" s="887" t="s">
        <v>39</v>
      </c>
      <c r="B9" s="910">
        <v>10</v>
      </c>
      <c r="C9" s="909">
        <v>8</v>
      </c>
      <c r="D9" s="909">
        <v>8</v>
      </c>
      <c r="E9" s="900">
        <v>11</v>
      </c>
      <c r="F9" s="179">
        <v>13</v>
      </c>
    </row>
    <row r="10" spans="1:90" s="261" customFormat="1" ht="12.75" customHeight="1">
      <c r="A10" s="887" t="s">
        <v>40</v>
      </c>
      <c r="B10" s="910">
        <v>11</v>
      </c>
      <c r="C10" s="909">
        <v>14</v>
      </c>
      <c r="D10" s="909">
        <v>7</v>
      </c>
      <c r="E10" s="900">
        <v>9</v>
      </c>
      <c r="F10" s="179">
        <v>11</v>
      </c>
    </row>
    <row r="11" spans="1:90" s="261" customFormat="1" ht="24.75" customHeight="1">
      <c r="A11" s="889" t="s">
        <v>648</v>
      </c>
      <c r="B11" s="910">
        <v>5</v>
      </c>
      <c r="C11" s="909">
        <v>6</v>
      </c>
      <c r="D11" s="909">
        <v>4</v>
      </c>
      <c r="E11" s="900">
        <v>4</v>
      </c>
      <c r="F11" s="179">
        <v>2</v>
      </c>
    </row>
    <row r="12" spans="1:90" s="261" customFormat="1" ht="36" customHeight="1">
      <c r="A12" s="889" t="s">
        <v>1115</v>
      </c>
      <c r="B12" s="910">
        <v>3</v>
      </c>
      <c r="C12" s="909">
        <v>1</v>
      </c>
      <c r="D12" s="909">
        <v>2</v>
      </c>
      <c r="E12" s="900">
        <v>3</v>
      </c>
      <c r="F12" s="179">
        <v>4</v>
      </c>
    </row>
    <row r="13" spans="1:90" s="261" customFormat="1" ht="24.75" customHeight="1">
      <c r="A13" s="889" t="s">
        <v>1098</v>
      </c>
      <c r="B13" s="911" t="s">
        <v>60</v>
      </c>
      <c r="C13" s="890">
        <v>1</v>
      </c>
      <c r="D13" s="890">
        <v>1</v>
      </c>
      <c r="E13" s="850" t="s">
        <v>60</v>
      </c>
      <c r="F13" s="901" t="s">
        <v>60</v>
      </c>
    </row>
    <row r="14" spans="1:90" s="261" customFormat="1" ht="36" customHeight="1">
      <c r="A14" s="889" t="s">
        <v>1111</v>
      </c>
      <c r="B14" s="910">
        <v>3</v>
      </c>
      <c r="C14" s="909">
        <v>6</v>
      </c>
      <c r="D14" s="909" t="s">
        <v>60</v>
      </c>
      <c r="E14" s="850" t="s">
        <v>60</v>
      </c>
      <c r="F14" s="179">
        <v>1</v>
      </c>
      <c r="CL14" s="267"/>
    </row>
    <row r="15" spans="1:90" s="261" customFormat="1" ht="23.25" customHeight="1">
      <c r="A15" s="874" t="s">
        <v>1119</v>
      </c>
      <c r="B15" s="910">
        <v>1</v>
      </c>
      <c r="C15" s="909">
        <v>2</v>
      </c>
      <c r="D15" s="909">
        <v>2</v>
      </c>
      <c r="E15" s="900">
        <v>1</v>
      </c>
      <c r="F15" s="179">
        <v>2</v>
      </c>
    </row>
    <row r="16" spans="1:90" s="261" customFormat="1" ht="23.25" customHeight="1">
      <c r="A16" s="874" t="s">
        <v>1101</v>
      </c>
      <c r="B16" s="910">
        <v>9</v>
      </c>
      <c r="C16" s="909">
        <v>12</v>
      </c>
      <c r="D16" s="909">
        <v>9</v>
      </c>
      <c r="E16" s="900">
        <v>13</v>
      </c>
      <c r="F16" s="179">
        <v>2</v>
      </c>
    </row>
    <row r="17" spans="1:6" s="261" customFormat="1" ht="12.75" customHeight="1">
      <c r="A17" s="875" t="s">
        <v>113</v>
      </c>
      <c r="B17" s="911" t="s">
        <v>60</v>
      </c>
      <c r="C17" s="890">
        <v>2</v>
      </c>
      <c r="D17" s="890">
        <v>5</v>
      </c>
      <c r="E17" s="901">
        <v>7</v>
      </c>
      <c r="F17" s="179">
        <v>1</v>
      </c>
    </row>
    <row r="18" spans="1:6" s="261" customFormat="1" ht="22.5" customHeight="1">
      <c r="A18" s="874" t="s">
        <v>1108</v>
      </c>
      <c r="B18" s="910">
        <v>7</v>
      </c>
      <c r="C18" s="909">
        <v>9</v>
      </c>
      <c r="D18" s="909">
        <v>12</v>
      </c>
      <c r="E18" s="900">
        <v>12</v>
      </c>
      <c r="F18" s="179">
        <v>3</v>
      </c>
    </row>
    <row r="19" spans="1:6" s="261" customFormat="1" ht="23.25" customHeight="1">
      <c r="A19" s="874" t="s">
        <v>119</v>
      </c>
      <c r="B19" s="910">
        <v>3</v>
      </c>
      <c r="C19" s="909">
        <v>5</v>
      </c>
      <c r="D19" s="909">
        <v>3</v>
      </c>
      <c r="E19" s="850" t="s">
        <v>60</v>
      </c>
      <c r="F19" s="179">
        <v>4</v>
      </c>
    </row>
    <row r="20" spans="1:6" s="261" customFormat="1" ht="14.25" customHeight="1">
      <c r="A20" s="874" t="s">
        <v>21</v>
      </c>
      <c r="B20" s="910" t="s">
        <v>60</v>
      </c>
      <c r="C20" s="909">
        <v>1</v>
      </c>
      <c r="D20" s="909" t="s">
        <v>60</v>
      </c>
      <c r="E20" s="850" t="s">
        <v>60</v>
      </c>
      <c r="F20" s="179">
        <v>8</v>
      </c>
    </row>
    <row r="21" spans="1:6" s="261" customFormat="1" ht="12" customHeight="1">
      <c r="A21" s="875" t="s">
        <v>120</v>
      </c>
      <c r="B21" s="910">
        <v>6</v>
      </c>
      <c r="C21" s="909">
        <v>4</v>
      </c>
      <c r="D21" s="909">
        <v>2</v>
      </c>
      <c r="E21" s="900">
        <v>1</v>
      </c>
      <c r="F21" s="179">
        <v>3</v>
      </c>
    </row>
    <row r="22" spans="1:6" s="261" customFormat="1" ht="14.25" customHeight="1">
      <c r="A22" s="875" t="s">
        <v>121</v>
      </c>
      <c r="B22" s="910">
        <v>3</v>
      </c>
      <c r="C22" s="909">
        <v>3</v>
      </c>
      <c r="D22" s="909">
        <v>2</v>
      </c>
      <c r="E22" s="900">
        <v>5</v>
      </c>
      <c r="F22" s="901" t="s">
        <v>60</v>
      </c>
    </row>
    <row r="23" spans="1:6" s="261" customFormat="1" ht="13.5" customHeight="1">
      <c r="A23" s="874" t="s">
        <v>122</v>
      </c>
      <c r="B23" s="910">
        <v>5</v>
      </c>
      <c r="C23" s="909">
        <v>3</v>
      </c>
      <c r="D23" s="909">
        <v>3</v>
      </c>
      <c r="E23" s="900">
        <v>2</v>
      </c>
      <c r="F23" s="901" t="s">
        <v>60</v>
      </c>
    </row>
    <row r="24" spans="1:6" s="261" customFormat="1" ht="24" customHeight="1">
      <c r="A24" s="874" t="s">
        <v>197</v>
      </c>
      <c r="B24" s="910">
        <v>2</v>
      </c>
      <c r="C24" s="909">
        <v>2</v>
      </c>
      <c r="D24" s="909">
        <v>2</v>
      </c>
      <c r="E24" s="900">
        <v>2</v>
      </c>
      <c r="F24" s="179">
        <v>2</v>
      </c>
    </row>
    <row r="25" spans="1:6" s="261" customFormat="1" ht="24" customHeight="1">
      <c r="A25" s="874" t="s">
        <v>198</v>
      </c>
      <c r="B25" s="911" t="s">
        <v>60</v>
      </c>
      <c r="C25" s="890" t="s">
        <v>60</v>
      </c>
      <c r="D25" s="890">
        <v>2</v>
      </c>
      <c r="E25" s="901">
        <v>1</v>
      </c>
      <c r="F25" s="179">
        <v>2</v>
      </c>
    </row>
    <row r="26" spans="1:6" s="261" customFormat="1" ht="12" customHeight="1">
      <c r="A26" s="875" t="s">
        <v>115</v>
      </c>
      <c r="B26" s="911">
        <v>1</v>
      </c>
      <c r="C26" s="890">
        <v>2</v>
      </c>
      <c r="D26" s="890">
        <v>3</v>
      </c>
      <c r="E26" s="901">
        <v>3</v>
      </c>
      <c r="F26" s="179">
        <v>6</v>
      </c>
    </row>
    <row r="27" spans="1:6" s="261" customFormat="1" ht="23.25" customHeight="1">
      <c r="A27" s="874" t="s">
        <v>199</v>
      </c>
      <c r="B27" s="911">
        <v>1</v>
      </c>
      <c r="C27" s="890">
        <v>1</v>
      </c>
      <c r="D27" s="890">
        <v>3</v>
      </c>
      <c r="E27" s="901">
        <v>5</v>
      </c>
      <c r="F27" s="901" t="s">
        <v>60</v>
      </c>
    </row>
    <row r="28" spans="1:6" s="261" customFormat="1" ht="12.75" customHeight="1">
      <c r="A28" s="876" t="s">
        <v>200</v>
      </c>
      <c r="B28" s="1350">
        <v>2</v>
      </c>
      <c r="C28" s="1350" t="s">
        <v>60</v>
      </c>
      <c r="D28" s="1350">
        <v>1</v>
      </c>
      <c r="E28" s="1332" t="s">
        <v>60</v>
      </c>
      <c r="F28" s="1340">
        <v>2</v>
      </c>
    </row>
    <row r="29" spans="1:6" s="289" customFormat="1" ht="13.5" customHeight="1">
      <c r="A29" s="307"/>
      <c r="B29" s="287"/>
      <c r="C29" s="287"/>
      <c r="D29" s="287"/>
      <c r="E29" s="882"/>
      <c r="F29" s="179"/>
    </row>
    <row r="30" spans="1:6" s="289" customFormat="1" ht="18" customHeight="1">
      <c r="A30" s="1950" t="s">
        <v>908</v>
      </c>
      <c r="B30" s="1950"/>
      <c r="C30" s="1950"/>
      <c r="D30" s="1950"/>
      <c r="E30" s="1950"/>
      <c r="F30" s="901"/>
    </row>
    <row r="31" spans="1:6" s="289" customFormat="1" ht="14.25" customHeight="1">
      <c r="A31" s="1950" t="s">
        <v>188</v>
      </c>
      <c r="B31" s="1950"/>
      <c r="C31" s="1950"/>
      <c r="D31" s="1950"/>
      <c r="F31" s="179"/>
    </row>
    <row r="32" spans="1:6" s="289" customFormat="1" ht="12.75" customHeight="1">
      <c r="A32" s="1952" t="s">
        <v>260</v>
      </c>
      <c r="B32" s="1952"/>
      <c r="C32" s="1952"/>
      <c r="D32" s="1952"/>
      <c r="E32" s="1348"/>
      <c r="F32" s="369"/>
    </row>
    <row r="33" spans="1:6" s="289" customFormat="1" ht="20.25" customHeight="1" thickBot="1">
      <c r="A33" s="1351"/>
      <c r="B33" s="1141">
        <v>2020</v>
      </c>
      <c r="C33" s="1141">
        <v>2021</v>
      </c>
      <c r="D33" s="1141">
        <v>2022</v>
      </c>
      <c r="E33" s="1337">
        <v>2023</v>
      </c>
      <c r="F33" s="1782">
        <v>2024</v>
      </c>
    </row>
    <row r="34" spans="1:6" s="289" customFormat="1" ht="7.5" hidden="1" customHeight="1">
      <c r="A34" s="904"/>
    </row>
    <row r="35" spans="1:6" s="289" customFormat="1" ht="14.25" customHeight="1">
      <c r="A35" s="745" t="s">
        <v>246</v>
      </c>
      <c r="B35" s="906">
        <v>63</v>
      </c>
      <c r="C35" s="905">
        <v>70</v>
      </c>
      <c r="D35" s="905">
        <v>71</v>
      </c>
      <c r="E35" s="899">
        <v>80</v>
      </c>
      <c r="F35" s="879">
        <v>64</v>
      </c>
    </row>
    <row r="36" spans="1:6" s="289" customFormat="1">
      <c r="A36" s="896" t="s">
        <v>646</v>
      </c>
      <c r="B36" s="908"/>
      <c r="E36" s="55"/>
      <c r="F36"/>
    </row>
    <row r="37" spans="1:6" s="289" customFormat="1" ht="12.75" customHeight="1">
      <c r="A37" s="898" t="s">
        <v>82</v>
      </c>
      <c r="B37" s="897">
        <v>2</v>
      </c>
      <c r="C37" s="303">
        <v>1</v>
      </c>
      <c r="D37" s="303">
        <v>1</v>
      </c>
      <c r="E37" s="902">
        <v>1</v>
      </c>
      <c r="F37" s="179">
        <v>3</v>
      </c>
    </row>
    <row r="38" spans="1:6" s="289" customFormat="1">
      <c r="A38" s="898" t="s">
        <v>94</v>
      </c>
      <c r="B38" s="897">
        <v>7</v>
      </c>
      <c r="C38" s="303">
        <v>7</v>
      </c>
      <c r="D38" s="303">
        <v>3</v>
      </c>
      <c r="E38" s="902">
        <v>5</v>
      </c>
      <c r="F38" s="179">
        <v>9</v>
      </c>
    </row>
    <row r="39" spans="1:6" s="289" customFormat="1">
      <c r="A39" s="898" t="s">
        <v>45</v>
      </c>
      <c r="B39" s="897">
        <v>4</v>
      </c>
      <c r="C39" s="303">
        <v>3</v>
      </c>
      <c r="D39" s="303">
        <v>2</v>
      </c>
      <c r="E39" s="902">
        <v>6</v>
      </c>
      <c r="F39" s="179">
        <v>3</v>
      </c>
    </row>
    <row r="40" spans="1:6" s="289" customFormat="1">
      <c r="A40" s="898" t="s">
        <v>54</v>
      </c>
      <c r="B40" s="897">
        <v>31</v>
      </c>
      <c r="C40" s="303">
        <v>40</v>
      </c>
      <c r="D40" s="303">
        <v>45</v>
      </c>
      <c r="E40" s="902">
        <v>52</v>
      </c>
      <c r="F40" s="179">
        <v>33</v>
      </c>
    </row>
    <row r="41" spans="1:6" s="289" customFormat="1" ht="12" customHeight="1">
      <c r="A41" s="898" t="s">
        <v>1260</v>
      </c>
      <c r="B41" s="913">
        <v>6</v>
      </c>
      <c r="C41" s="912">
        <v>6</v>
      </c>
      <c r="D41" s="912">
        <v>6</v>
      </c>
      <c r="E41" s="903">
        <v>7</v>
      </c>
      <c r="F41" s="179">
        <v>7</v>
      </c>
    </row>
    <row r="42" spans="1:6" s="289" customFormat="1">
      <c r="A42" s="898" t="s">
        <v>98</v>
      </c>
      <c r="B42" s="897">
        <v>9</v>
      </c>
      <c r="C42" s="303">
        <v>11</v>
      </c>
      <c r="D42" s="303">
        <v>15</v>
      </c>
      <c r="E42" s="902">
        <v>25</v>
      </c>
      <c r="F42" s="179">
        <v>9</v>
      </c>
    </row>
    <row r="43" spans="1:6" s="289" customFormat="1" ht="10.5" customHeight="1">
      <c r="A43" s="898" t="s">
        <v>1193</v>
      </c>
      <c r="B43" s="897">
        <v>3</v>
      </c>
      <c r="C43" s="897">
        <v>4</v>
      </c>
      <c r="D43" s="897">
        <v>5</v>
      </c>
      <c r="E43" s="902">
        <v>12</v>
      </c>
      <c r="F43" s="179">
        <v>3</v>
      </c>
    </row>
    <row r="44" spans="1:6" s="289" customFormat="1">
      <c r="A44" s="898" t="s">
        <v>48</v>
      </c>
      <c r="B44" s="897">
        <v>8</v>
      </c>
      <c r="C44" s="303">
        <v>7</v>
      </c>
      <c r="D44" s="303">
        <v>3</v>
      </c>
      <c r="E44" s="902">
        <v>4</v>
      </c>
      <c r="F44" s="179">
        <v>4</v>
      </c>
    </row>
    <row r="45" spans="1:6" s="289" customFormat="1" ht="10.5" customHeight="1">
      <c r="A45" s="898" t="s">
        <v>1319</v>
      </c>
      <c r="B45" s="913">
        <v>3</v>
      </c>
      <c r="C45" s="912">
        <v>1</v>
      </c>
      <c r="D45" s="912">
        <v>1</v>
      </c>
      <c r="E45" s="903">
        <v>1</v>
      </c>
      <c r="F45" s="179">
        <v>2</v>
      </c>
    </row>
    <row r="46" spans="1:6" s="289" customFormat="1">
      <c r="A46" s="1344" t="s">
        <v>84</v>
      </c>
      <c r="B46" s="1352">
        <v>2</v>
      </c>
      <c r="C46" s="1348">
        <v>1</v>
      </c>
      <c r="D46" s="1348">
        <v>2</v>
      </c>
      <c r="E46" s="1353">
        <v>2</v>
      </c>
      <c r="F46" s="1340">
        <v>3</v>
      </c>
    </row>
    <row r="47" spans="1:6" s="39" customFormat="1" ht="14.25" customHeight="1">
      <c r="A47" s="74"/>
    </row>
    <row r="48" spans="1:6" s="39" customFormat="1" ht="13.5" customHeight="1">
      <c r="A48" s="74"/>
    </row>
    <row r="49" spans="1:1" s="39" customFormat="1">
      <c r="A49" s="74"/>
    </row>
    <row r="50" spans="1:1" s="39" customFormat="1">
      <c r="A50" s="74"/>
    </row>
  </sheetData>
  <mergeCells count="6">
    <mergeCell ref="A32:D32"/>
    <mergeCell ref="A2:D2"/>
    <mergeCell ref="A3:D3"/>
    <mergeCell ref="A31:D31"/>
    <mergeCell ref="A1:E1"/>
    <mergeCell ref="A30:E30"/>
  </mergeCells>
  <pageMargins left="0.70866141732283472" right="0.70866141732283472" top="0.74803149606299213" bottom="0.74803149606299213" header="0.31496062992125984" footer="0.31496062992125984"/>
  <pageSetup paperSize="9" scale="85" firstPageNumber="19" orientation="portrait" useFirstPageNumber="1" r:id="rId1"/>
  <headerFooter alignWithMargins="0">
    <oddFooter>&amp;C&amp;P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5" tint="0.39997558519241921"/>
  </sheetPr>
  <dimension ref="A1:CN106"/>
  <sheetViews>
    <sheetView topLeftCell="A46" zoomScale="115" zoomScaleNormal="115" workbookViewId="0">
      <selection activeCell="J60" sqref="J60"/>
    </sheetView>
  </sheetViews>
  <sheetFormatPr defaultRowHeight="12.75"/>
  <cols>
    <col min="1" max="1" width="48.33203125" customWidth="1"/>
    <col min="2" max="5" width="11.83203125" customWidth="1"/>
    <col min="6" max="6" width="13.1640625" customWidth="1"/>
  </cols>
  <sheetData>
    <row r="1" spans="1:90" s="261" customFormat="1" ht="15.95" customHeight="1">
      <c r="A1" s="1951" t="s">
        <v>909</v>
      </c>
      <c r="B1" s="1951"/>
      <c r="C1" s="1951"/>
      <c r="D1" s="1951"/>
      <c r="E1" s="1951"/>
      <c r="F1" s="1951"/>
      <c r="G1" s="1951"/>
    </row>
    <row r="2" spans="1:90" s="261" customFormat="1" ht="15.95" customHeight="1">
      <c r="A2" s="1951" t="s">
        <v>261</v>
      </c>
      <c r="B2" s="1951"/>
      <c r="C2" s="1951"/>
      <c r="D2" s="1951"/>
      <c r="E2" s="1951"/>
      <c r="F2" s="1951"/>
      <c r="G2" s="1951"/>
    </row>
    <row r="3" spans="1:90" s="261" customFormat="1" ht="15.95" customHeight="1">
      <c r="A3" s="1956" t="s">
        <v>262</v>
      </c>
      <c r="B3" s="1956"/>
      <c r="C3" s="1956"/>
      <c r="D3" s="1956"/>
      <c r="E3" s="1303"/>
      <c r="F3" s="1303"/>
    </row>
    <row r="4" spans="1:90" s="310" customFormat="1" ht="19.5" customHeight="1">
      <c r="A4" s="1141"/>
      <c r="B4" s="1142">
        <v>2020</v>
      </c>
      <c r="C4" s="1142">
        <v>2021</v>
      </c>
      <c r="D4" s="1354">
        <v>2022</v>
      </c>
      <c r="E4" s="1306">
        <v>2023</v>
      </c>
      <c r="F4" s="1683">
        <v>2024</v>
      </c>
    </row>
    <row r="5" spans="1:90" s="310" customFormat="1" ht="5.25" customHeight="1">
      <c r="A5" s="883"/>
      <c r="B5" s="920"/>
      <c r="C5" s="919"/>
      <c r="D5" s="919"/>
      <c r="E5" s="919"/>
      <c r="CL5" s="311"/>
    </row>
    <row r="6" spans="1:90" s="260" customFormat="1">
      <c r="A6" s="884" t="s">
        <v>38</v>
      </c>
      <c r="B6" s="862">
        <v>4047657.3</v>
      </c>
      <c r="C6" s="266">
        <v>4306340.8</v>
      </c>
      <c r="D6" s="266">
        <v>4261213</v>
      </c>
      <c r="E6" s="914">
        <v>5041918</v>
      </c>
      <c r="F6" s="852">
        <v>5471065.9000000004</v>
      </c>
      <c r="CL6" s="311"/>
    </row>
    <row r="7" spans="1:90" s="261" customFormat="1" ht="6.75" customHeight="1">
      <c r="A7" s="907"/>
      <c r="B7" s="922"/>
      <c r="C7" s="921"/>
      <c r="D7" s="921"/>
      <c r="E7" s="915"/>
      <c r="F7"/>
      <c r="CL7" s="311"/>
    </row>
    <row r="8" spans="1:90" s="261" customFormat="1" ht="25.5">
      <c r="A8" s="923" t="s">
        <v>255</v>
      </c>
      <c r="B8" s="868">
        <v>48318.5</v>
      </c>
      <c r="C8" s="269">
        <v>53392.2</v>
      </c>
      <c r="D8" s="269">
        <v>67990.399999999994</v>
      </c>
      <c r="E8" s="855">
        <v>60879.6</v>
      </c>
      <c r="F8" s="854">
        <v>71590.399999999994</v>
      </c>
      <c r="CK8" s="293"/>
      <c r="CL8" s="311"/>
    </row>
    <row r="9" spans="1:90" s="261" customFormat="1" ht="14.25" customHeight="1">
      <c r="A9" s="887" t="s">
        <v>39</v>
      </c>
      <c r="B9" s="868">
        <v>2088356.2</v>
      </c>
      <c r="C9" s="269">
        <v>2190689.5</v>
      </c>
      <c r="D9" s="269">
        <v>1948220.9</v>
      </c>
      <c r="E9" s="855">
        <v>1782793.8</v>
      </c>
      <c r="F9" s="854">
        <v>1522507.2</v>
      </c>
      <c r="CK9" s="293"/>
      <c r="CL9" s="311"/>
    </row>
    <row r="10" spans="1:90" s="261" customFormat="1" ht="14.25" customHeight="1">
      <c r="A10" s="887" t="s">
        <v>40</v>
      </c>
      <c r="B10" s="868">
        <v>1063724.6000000001</v>
      </c>
      <c r="C10" s="269">
        <v>1219169.7</v>
      </c>
      <c r="D10" s="269">
        <v>1473963.4</v>
      </c>
      <c r="E10" s="855">
        <v>2065488.3</v>
      </c>
      <c r="F10" s="854">
        <v>2434026.2999999998</v>
      </c>
      <c r="CK10" s="293"/>
      <c r="CL10" s="311"/>
    </row>
    <row r="11" spans="1:90" s="261" customFormat="1" ht="24" customHeight="1">
      <c r="A11" s="889" t="s">
        <v>1114</v>
      </c>
      <c r="B11" s="868">
        <v>87886.1</v>
      </c>
      <c r="C11" s="269">
        <v>92179.5</v>
      </c>
      <c r="D11" s="269">
        <v>60145.1</v>
      </c>
      <c r="E11" s="855">
        <v>98843.199999999997</v>
      </c>
      <c r="F11" s="854">
        <v>458393.1</v>
      </c>
      <c r="CK11" s="293"/>
      <c r="CL11" s="311"/>
    </row>
    <row r="12" spans="1:90" s="261" customFormat="1" ht="24" customHeight="1">
      <c r="A12" s="889" t="s">
        <v>649</v>
      </c>
      <c r="B12" s="868">
        <v>202344.6</v>
      </c>
      <c r="C12" s="269">
        <v>222327.8</v>
      </c>
      <c r="D12" s="269">
        <v>245235.20000000001</v>
      </c>
      <c r="E12" s="855">
        <v>378787.6</v>
      </c>
      <c r="F12" s="854">
        <v>382449.1</v>
      </c>
      <c r="CK12" s="293"/>
      <c r="CL12" s="311"/>
    </row>
    <row r="13" spans="1:90" s="261" customFormat="1" ht="18.75" customHeight="1">
      <c r="A13" s="889" t="s">
        <v>257</v>
      </c>
      <c r="B13" s="868">
        <v>29.8</v>
      </c>
      <c r="C13" s="269">
        <v>19</v>
      </c>
      <c r="D13" s="269">
        <v>12</v>
      </c>
      <c r="E13" s="855">
        <v>19</v>
      </c>
      <c r="F13" s="855" t="s">
        <v>60</v>
      </c>
      <c r="CK13" s="293"/>
      <c r="CL13" s="311"/>
    </row>
    <row r="14" spans="1:90" s="261" customFormat="1" ht="26.25" customHeight="1">
      <c r="A14" s="889" t="s">
        <v>1111</v>
      </c>
      <c r="B14" s="868">
        <v>773464.1</v>
      </c>
      <c r="C14" s="269">
        <v>904621.4</v>
      </c>
      <c r="D14" s="269">
        <v>1145645.6000000001</v>
      </c>
      <c r="E14" s="855">
        <v>1567946</v>
      </c>
      <c r="F14" s="854">
        <v>1586882.7</v>
      </c>
      <c r="CK14" s="293"/>
      <c r="CL14" s="311"/>
    </row>
    <row r="15" spans="1:90" s="261" customFormat="1" ht="15.75" customHeight="1">
      <c r="A15" s="889" t="s">
        <v>819</v>
      </c>
      <c r="B15" s="873" t="s">
        <v>60</v>
      </c>
      <c r="C15" s="269">
        <v>22</v>
      </c>
      <c r="D15" s="269">
        <v>22925.5</v>
      </c>
      <c r="E15" s="855">
        <v>19892.5</v>
      </c>
      <c r="F15" s="854">
        <v>6301.4</v>
      </c>
      <c r="CK15" s="293"/>
      <c r="CL15" s="311"/>
    </row>
    <row r="16" spans="1:90" s="261" customFormat="1" ht="26.25" customHeight="1">
      <c r="A16" s="874" t="s">
        <v>1119</v>
      </c>
      <c r="B16" s="868">
        <v>4215.2</v>
      </c>
      <c r="C16" s="269">
        <v>10006.5</v>
      </c>
      <c r="D16" s="269">
        <v>3460.5</v>
      </c>
      <c r="E16" s="855">
        <v>766.9</v>
      </c>
      <c r="F16" s="855">
        <v>4566.2</v>
      </c>
      <c r="CK16" s="293"/>
      <c r="CL16" s="311"/>
    </row>
    <row r="17" spans="1:91" s="261" customFormat="1" ht="27.75" customHeight="1">
      <c r="A17" s="874" t="s">
        <v>1101</v>
      </c>
      <c r="B17" s="868">
        <v>11123.7</v>
      </c>
      <c r="C17" s="269">
        <v>14793.3</v>
      </c>
      <c r="D17" s="269">
        <v>14671.2</v>
      </c>
      <c r="E17" s="855">
        <v>29175.9</v>
      </c>
      <c r="F17" s="854">
        <v>16392.5</v>
      </c>
      <c r="CK17" s="293"/>
      <c r="CL17" s="311"/>
    </row>
    <row r="18" spans="1:91" s="261" customFormat="1" ht="13.5" customHeight="1">
      <c r="A18" s="875" t="s">
        <v>113</v>
      </c>
      <c r="B18" s="868">
        <v>109743.5</v>
      </c>
      <c r="C18" s="269">
        <v>123565.5</v>
      </c>
      <c r="D18" s="269">
        <v>95527.3</v>
      </c>
      <c r="E18" s="855">
        <v>170361.8</v>
      </c>
      <c r="F18" s="854">
        <v>495380.1</v>
      </c>
      <c r="CK18" s="293"/>
      <c r="CL18" s="311"/>
    </row>
    <row r="19" spans="1:91" s="261" customFormat="1" ht="27" customHeight="1">
      <c r="A19" s="874" t="s">
        <v>1108</v>
      </c>
      <c r="B19" s="868">
        <v>463478.5</v>
      </c>
      <c r="C19" s="269">
        <v>426220.4</v>
      </c>
      <c r="D19" s="269">
        <v>352590.2</v>
      </c>
      <c r="E19" s="855">
        <v>593288.19999999995</v>
      </c>
      <c r="F19" s="854">
        <v>793464.6</v>
      </c>
      <c r="CK19" s="293"/>
      <c r="CL19" s="311"/>
    </row>
    <row r="20" spans="1:91" s="261" customFormat="1" ht="13.5" customHeight="1">
      <c r="A20" s="874" t="s">
        <v>119</v>
      </c>
      <c r="B20" s="868">
        <v>6728.3</v>
      </c>
      <c r="C20" s="269">
        <v>15977.6</v>
      </c>
      <c r="D20" s="269">
        <v>11668.5</v>
      </c>
      <c r="E20" s="855">
        <v>6338.8</v>
      </c>
      <c r="F20" s="854">
        <v>7915</v>
      </c>
      <c r="CK20" s="293"/>
      <c r="CL20" s="311"/>
    </row>
    <row r="21" spans="1:91" s="261" customFormat="1" ht="17.25" customHeight="1">
      <c r="A21" s="874" t="s">
        <v>21</v>
      </c>
      <c r="B21" s="873" t="s">
        <v>60</v>
      </c>
      <c r="C21" s="269">
        <v>151956.1</v>
      </c>
      <c r="D21" s="269">
        <v>155414.6</v>
      </c>
      <c r="E21" s="855">
        <v>158677.9</v>
      </c>
      <c r="F21" s="854" t="s">
        <v>1611</v>
      </c>
      <c r="CK21" s="293"/>
      <c r="CL21" s="311"/>
    </row>
    <row r="22" spans="1:91" s="261" customFormat="1" ht="15.75" customHeight="1">
      <c r="A22" s="875" t="s">
        <v>120</v>
      </c>
      <c r="B22" s="868">
        <v>369.7</v>
      </c>
      <c r="C22" s="269">
        <v>614.5</v>
      </c>
      <c r="D22" s="269">
        <v>957.2</v>
      </c>
      <c r="E22" s="855">
        <v>237.6</v>
      </c>
      <c r="F22" s="855">
        <v>534.29999999999995</v>
      </c>
      <c r="CK22" s="293"/>
      <c r="CL22" s="311"/>
    </row>
    <row r="23" spans="1:91" s="261" customFormat="1" ht="15" customHeight="1">
      <c r="A23" s="874" t="s">
        <v>122</v>
      </c>
      <c r="B23" s="868">
        <v>8469.4</v>
      </c>
      <c r="C23" s="269">
        <v>6149.8</v>
      </c>
      <c r="D23" s="269">
        <v>3432</v>
      </c>
      <c r="E23" s="855">
        <v>14030.2</v>
      </c>
      <c r="F23" s="854">
        <v>6353.5</v>
      </c>
      <c r="CK23" s="293"/>
      <c r="CL23" s="311"/>
    </row>
    <row r="24" spans="1:91" s="261" customFormat="1" ht="24.75" customHeight="1">
      <c r="A24" s="874" t="s">
        <v>1120</v>
      </c>
      <c r="B24" s="868">
        <v>3307.2</v>
      </c>
      <c r="C24" s="269">
        <v>35460.1</v>
      </c>
      <c r="D24" s="269">
        <v>63109.7</v>
      </c>
      <c r="E24" s="855">
        <v>87307.1</v>
      </c>
      <c r="F24" s="854">
        <v>9434.4</v>
      </c>
      <c r="CK24" s="293"/>
      <c r="CL24" s="311"/>
    </row>
    <row r="25" spans="1:91" s="261" customFormat="1" ht="23.25" customHeight="1">
      <c r="A25" s="874" t="s">
        <v>1105</v>
      </c>
      <c r="B25" s="868">
        <v>61435.3</v>
      </c>
      <c r="C25" s="269">
        <v>37567.800000000003</v>
      </c>
      <c r="D25" s="269">
        <v>52235.5</v>
      </c>
      <c r="E25" s="855">
        <v>67707.399999999994</v>
      </c>
      <c r="F25" s="854">
        <v>101064.5</v>
      </c>
      <c r="CK25" s="293"/>
      <c r="CL25" s="311"/>
    </row>
    <row r="26" spans="1:91" s="261" customFormat="1" ht="15" customHeight="1">
      <c r="A26" s="875" t="s">
        <v>115</v>
      </c>
      <c r="B26" s="873">
        <v>340.1</v>
      </c>
      <c r="C26" s="872">
        <v>384.9</v>
      </c>
      <c r="D26" s="872">
        <v>473.6</v>
      </c>
      <c r="E26" s="855">
        <v>188.8</v>
      </c>
      <c r="F26" s="854">
        <v>6354</v>
      </c>
      <c r="CK26" s="293"/>
      <c r="CL26" s="311"/>
    </row>
    <row r="27" spans="1:91" s="261" customFormat="1" ht="24.75" customHeight="1">
      <c r="A27" s="874" t="s">
        <v>199</v>
      </c>
      <c r="B27" s="868">
        <v>19932.7</v>
      </c>
      <c r="C27" s="269">
        <v>14451.4</v>
      </c>
      <c r="D27" s="269">
        <v>14520.3</v>
      </c>
      <c r="E27" s="855">
        <v>4675.7</v>
      </c>
      <c r="F27" s="854">
        <v>394.9</v>
      </c>
      <c r="CK27" s="293"/>
      <c r="CL27" s="311"/>
    </row>
    <row r="28" spans="1:91" s="261" customFormat="1">
      <c r="A28" s="874" t="s">
        <v>200</v>
      </c>
      <c r="B28" s="873">
        <v>12827.9</v>
      </c>
      <c r="C28" s="872" t="s">
        <v>60</v>
      </c>
      <c r="D28" s="872" t="s">
        <v>60</v>
      </c>
      <c r="E28" s="850" t="s">
        <v>60</v>
      </c>
      <c r="F28" s="850" t="s">
        <v>60</v>
      </c>
      <c r="CK28" s="293"/>
      <c r="CL28" s="311"/>
    </row>
    <row r="29" spans="1:91" s="261" customFormat="1" ht="15.75" customHeight="1">
      <c r="A29" s="876" t="s">
        <v>125</v>
      </c>
      <c r="B29" s="1328">
        <v>4814.7</v>
      </c>
      <c r="C29" s="1327">
        <v>5941.5</v>
      </c>
      <c r="D29" s="1327">
        <v>2977.7</v>
      </c>
      <c r="E29" s="1332" t="s">
        <v>60</v>
      </c>
      <c r="F29" s="1332" t="s">
        <v>60</v>
      </c>
      <c r="CK29" s="293"/>
      <c r="CL29" s="311"/>
    </row>
    <row r="30" spans="1:91" s="261" customFormat="1" ht="19.5" customHeight="1">
      <c r="A30" s="286"/>
      <c r="E30" s="916"/>
      <c r="F30" s="855"/>
    </row>
    <row r="31" spans="1:91" s="261" customFormat="1" ht="13.5" customHeight="1">
      <c r="A31" s="312"/>
      <c r="F31" s="855"/>
      <c r="CM31" s="311"/>
    </row>
    <row r="32" spans="1:91" s="261" customFormat="1" ht="15.75" customHeight="1">
      <c r="A32" s="1951" t="s">
        <v>910</v>
      </c>
      <c r="B32" s="1951"/>
      <c r="C32" s="1951"/>
      <c r="D32" s="1951"/>
      <c r="F32" s="1778"/>
    </row>
    <row r="33" spans="1:6" s="261" customFormat="1" ht="12" customHeight="1">
      <c r="A33" s="1951" t="s">
        <v>911</v>
      </c>
      <c r="B33" s="1951"/>
      <c r="C33" s="1951"/>
      <c r="D33" s="1951"/>
      <c r="F33" s="916"/>
    </row>
    <row r="34" spans="1:6" s="261" customFormat="1" ht="16.5" customHeight="1">
      <c r="A34" s="1956"/>
      <c r="B34" s="1956"/>
      <c r="C34" s="1956"/>
      <c r="D34" s="1956"/>
      <c r="E34" s="1303"/>
      <c r="F34" s="1303"/>
    </row>
    <row r="35" spans="1:6" s="261" customFormat="1" ht="15.75" customHeight="1">
      <c r="A35" s="1141"/>
      <c r="B35" s="1142">
        <v>2020</v>
      </c>
      <c r="C35" s="1142">
        <v>2021</v>
      </c>
      <c r="D35" s="1355">
        <v>2022</v>
      </c>
      <c r="E35" s="1306">
        <v>2023</v>
      </c>
      <c r="F35" s="1681">
        <v>2024</v>
      </c>
    </row>
    <row r="36" spans="1:6" s="261" customFormat="1" ht="18.75" customHeight="1">
      <c r="A36" s="924"/>
      <c r="B36" s="864"/>
      <c r="C36" s="864"/>
      <c r="D36" s="864"/>
      <c r="E36" s="864"/>
    </row>
    <row r="37" spans="1:6" s="261" customFormat="1" ht="13.5" customHeight="1">
      <c r="A37" s="745" t="s">
        <v>246</v>
      </c>
      <c r="B37" s="862">
        <v>4047657.3</v>
      </c>
      <c r="C37" s="266">
        <v>4306340.8</v>
      </c>
      <c r="D37" s="266">
        <v>4261213</v>
      </c>
      <c r="E37" s="852">
        <v>5041918</v>
      </c>
      <c r="F37" s="852">
        <v>5471065.9000000004</v>
      </c>
    </row>
    <row r="38" spans="1:6" s="261" customFormat="1">
      <c r="A38" s="896" t="s">
        <v>646</v>
      </c>
      <c r="B38" s="922"/>
      <c r="C38" s="921"/>
      <c r="D38" s="921"/>
      <c r="E38" s="917"/>
      <c r="F38"/>
    </row>
    <row r="39" spans="1:6" s="261" customFormat="1">
      <c r="A39" s="898" t="s">
        <v>82</v>
      </c>
      <c r="B39" s="868">
        <v>79042.8</v>
      </c>
      <c r="C39" s="269">
        <v>43286.6</v>
      </c>
      <c r="D39" s="269">
        <v>52111.9</v>
      </c>
      <c r="E39" s="854">
        <v>229424.6</v>
      </c>
      <c r="F39" s="854">
        <v>184449.9</v>
      </c>
    </row>
    <row r="40" spans="1:6" s="261" customFormat="1">
      <c r="A40" s="898" t="s">
        <v>94</v>
      </c>
      <c r="B40" s="868">
        <v>345831.5</v>
      </c>
      <c r="C40" s="269">
        <v>342540.1</v>
      </c>
      <c r="D40" s="269">
        <v>558628.5</v>
      </c>
      <c r="E40" s="854">
        <v>719816.9</v>
      </c>
      <c r="F40" s="854">
        <v>1257563.7</v>
      </c>
    </row>
    <row r="41" spans="1:6" s="261" customFormat="1">
      <c r="A41" s="898" t="s">
        <v>45</v>
      </c>
      <c r="B41" s="868">
        <v>2358.1</v>
      </c>
      <c r="C41" s="269">
        <v>2390</v>
      </c>
      <c r="D41" s="269">
        <v>1726.9</v>
      </c>
      <c r="E41" s="854">
        <v>1591.8</v>
      </c>
      <c r="F41" s="854">
        <v>644.20000000000005</v>
      </c>
    </row>
    <row r="42" spans="1:6" s="261" customFormat="1">
      <c r="A42" s="898" t="s">
        <v>54</v>
      </c>
      <c r="B42" s="868">
        <v>1392986.6</v>
      </c>
      <c r="C42" s="269">
        <v>1502525.4</v>
      </c>
      <c r="D42" s="269">
        <v>1528055.5</v>
      </c>
      <c r="E42" s="854">
        <v>2432124.9</v>
      </c>
      <c r="F42" s="854">
        <v>2585167.7999999998</v>
      </c>
    </row>
    <row r="43" spans="1:6" s="261" customFormat="1">
      <c r="A43" s="898" t="s">
        <v>1260</v>
      </c>
      <c r="B43" s="868">
        <v>56289.9</v>
      </c>
      <c r="C43" s="269">
        <v>74315.8</v>
      </c>
      <c r="D43" s="269">
        <v>87615.5</v>
      </c>
      <c r="E43" s="854">
        <v>155070.20000000001</v>
      </c>
      <c r="F43" s="854">
        <v>148749.1</v>
      </c>
    </row>
    <row r="44" spans="1:6" s="261" customFormat="1">
      <c r="A44" s="898" t="s">
        <v>98</v>
      </c>
      <c r="B44" s="868">
        <v>216056.5</v>
      </c>
      <c r="C44" s="269">
        <v>273754.8</v>
      </c>
      <c r="D44" s="269">
        <v>233517.3</v>
      </c>
      <c r="E44" s="854">
        <v>180207.4</v>
      </c>
      <c r="F44" s="854">
        <v>185578.1</v>
      </c>
    </row>
    <row r="45" spans="1:6" s="261" customFormat="1">
      <c r="A45" s="898" t="s">
        <v>1193</v>
      </c>
      <c r="B45" s="868">
        <v>84240.6</v>
      </c>
      <c r="C45" s="269">
        <v>141032.4</v>
      </c>
      <c r="D45" s="269">
        <v>118570.4</v>
      </c>
      <c r="E45" s="854">
        <v>86928.8</v>
      </c>
      <c r="F45" s="854">
        <v>99327.5</v>
      </c>
    </row>
    <row r="46" spans="1:6" s="261" customFormat="1">
      <c r="A46" s="898" t="s">
        <v>48</v>
      </c>
      <c r="B46" s="868">
        <v>348072.4</v>
      </c>
      <c r="C46" s="269">
        <v>135915.5</v>
      </c>
      <c r="D46" s="269">
        <v>115111.9</v>
      </c>
      <c r="E46" s="854">
        <v>138063.5</v>
      </c>
      <c r="F46" s="854">
        <v>202944.8</v>
      </c>
    </row>
    <row r="47" spans="1:6" s="261" customFormat="1">
      <c r="A47" s="898" t="s">
        <v>1319</v>
      </c>
      <c r="B47" s="868">
        <v>26757.3</v>
      </c>
      <c r="C47" s="269">
        <v>25982.400000000001</v>
      </c>
      <c r="D47" s="269">
        <v>28995.1</v>
      </c>
      <c r="E47" s="854">
        <v>21459.9</v>
      </c>
      <c r="F47" s="854">
        <v>31724.7</v>
      </c>
    </row>
    <row r="48" spans="1:6" s="261" customFormat="1" ht="13.5" customHeight="1">
      <c r="A48" s="1344" t="s">
        <v>84</v>
      </c>
      <c r="B48" s="878">
        <v>1663309.4</v>
      </c>
      <c r="C48" s="877">
        <v>2005928.4</v>
      </c>
      <c r="D48" s="877">
        <v>1772061</v>
      </c>
      <c r="E48" s="1313">
        <v>1340688.8999999999</v>
      </c>
      <c r="F48" s="1313">
        <v>1054717.3999999999</v>
      </c>
    </row>
    <row r="49" spans="1:92" s="261" customFormat="1" ht="12">
      <c r="A49" s="286"/>
      <c r="CL49" s="310"/>
    </row>
    <row r="50" spans="1:92" s="261" customFormat="1" ht="12">
      <c r="A50" s="286"/>
      <c r="CL50" s="310"/>
    </row>
    <row r="51" spans="1:92" s="261" customFormat="1" ht="12">
      <c r="A51" s="286"/>
      <c r="CL51" s="310"/>
    </row>
    <row r="52" spans="1:92" s="261" customFormat="1" ht="12">
      <c r="A52" s="286"/>
      <c r="CL52" s="310"/>
    </row>
    <row r="53" spans="1:92" s="261" customFormat="1" ht="12">
      <c r="A53" s="286"/>
      <c r="CL53" s="310"/>
    </row>
    <row r="54" spans="1:92" s="261" customFormat="1" ht="12">
      <c r="A54" s="286"/>
      <c r="CL54" s="310"/>
    </row>
    <row r="55" spans="1:92" s="261" customFormat="1" ht="12">
      <c r="A55" s="286"/>
      <c r="CL55" s="310"/>
    </row>
    <row r="56" spans="1:92" s="261" customFormat="1" ht="13.5" customHeight="1">
      <c r="A56" s="1951" t="s">
        <v>912</v>
      </c>
      <c r="B56" s="1951"/>
      <c r="C56" s="1951"/>
      <c r="D56" s="1951"/>
      <c r="E56" s="1951"/>
      <c r="CL56" s="260"/>
    </row>
    <row r="57" spans="1:92" s="261" customFormat="1" ht="21" customHeight="1">
      <c r="A57" s="1956" t="s">
        <v>262</v>
      </c>
      <c r="B57" s="1956"/>
      <c r="C57" s="1956"/>
      <c r="D57" s="1956"/>
      <c r="E57" s="1303"/>
      <c r="F57" s="1303"/>
      <c r="CL57" s="293"/>
    </row>
    <row r="58" spans="1:92" s="261" customFormat="1" ht="14.25" customHeight="1">
      <c r="A58" s="1356"/>
      <c r="B58" s="1357">
        <v>2020</v>
      </c>
      <c r="C58" s="1357">
        <v>2021</v>
      </c>
      <c r="D58" s="1354">
        <v>2022</v>
      </c>
      <c r="E58" s="1358">
        <v>2023</v>
      </c>
      <c r="F58" s="1684">
        <v>2024</v>
      </c>
      <c r="CE58" s="293"/>
    </row>
    <row r="59" spans="1:92" s="267" customFormat="1" ht="17.25" customHeight="1">
      <c r="A59" s="925" t="s">
        <v>38</v>
      </c>
      <c r="B59" s="862">
        <v>5116946.5</v>
      </c>
      <c r="C59" s="266">
        <v>6475174.7000000002</v>
      </c>
      <c r="D59" s="266">
        <v>6490407.2000000002</v>
      </c>
      <c r="E59" s="852">
        <v>6121919.2000000002</v>
      </c>
      <c r="F59" s="852">
        <v>5934121.5</v>
      </c>
      <c r="CL59" s="293"/>
    </row>
    <row r="60" spans="1:92" s="261" customFormat="1" ht="24.75" customHeight="1">
      <c r="A60" s="923" t="s">
        <v>255</v>
      </c>
      <c r="B60" s="868">
        <v>46562.8</v>
      </c>
      <c r="C60" s="269">
        <v>68829.2</v>
      </c>
      <c r="D60" s="269">
        <v>40892.6</v>
      </c>
      <c r="E60" s="854">
        <v>50654.9</v>
      </c>
      <c r="F60" s="1837">
        <v>51283.3</v>
      </c>
      <c r="CL60" s="293"/>
      <c r="CN60" s="260"/>
    </row>
    <row r="61" spans="1:92" s="261" customFormat="1" ht="15.75" customHeight="1">
      <c r="A61" s="887" t="s">
        <v>39</v>
      </c>
      <c r="B61" s="868">
        <v>1669546.8</v>
      </c>
      <c r="C61" s="269">
        <v>2107811.6</v>
      </c>
      <c r="D61" s="269">
        <v>2417491.9</v>
      </c>
      <c r="E61" s="854">
        <v>2290751.2000000002</v>
      </c>
      <c r="F61" s="854">
        <v>1735892.6</v>
      </c>
      <c r="CM61" s="293"/>
      <c r="CN61" s="313"/>
    </row>
    <row r="62" spans="1:92" s="261" customFormat="1" ht="15" customHeight="1">
      <c r="A62" s="887" t="s">
        <v>40</v>
      </c>
      <c r="B62" s="868">
        <v>2270975.7000000002</v>
      </c>
      <c r="C62" s="269">
        <v>3116733.7</v>
      </c>
      <c r="D62" s="269">
        <v>2492487.5</v>
      </c>
      <c r="E62" s="854">
        <v>2125947.4</v>
      </c>
      <c r="F62" s="854">
        <v>2235213.7999999998</v>
      </c>
      <c r="CK62" s="293"/>
      <c r="CL62" s="293"/>
      <c r="CM62" s="293"/>
      <c r="CN62" s="313"/>
    </row>
    <row r="63" spans="1:92" s="261" customFormat="1" ht="24.75" customHeight="1">
      <c r="A63" s="871" t="s">
        <v>1113</v>
      </c>
      <c r="B63" s="868">
        <v>74433.899999999994</v>
      </c>
      <c r="C63" s="269">
        <v>87310</v>
      </c>
      <c r="D63" s="269">
        <v>65492.9</v>
      </c>
      <c r="E63" s="854">
        <v>275210.5</v>
      </c>
      <c r="F63" s="854">
        <v>471399.4</v>
      </c>
      <c r="CK63" s="293"/>
      <c r="CL63" s="311"/>
      <c r="CM63" s="293"/>
      <c r="CN63" s="313"/>
    </row>
    <row r="64" spans="1:92" s="261" customFormat="1" ht="24" customHeight="1">
      <c r="A64" s="926" t="s">
        <v>650</v>
      </c>
      <c r="B64" s="868">
        <v>185418.1</v>
      </c>
      <c r="C64" s="269">
        <v>160602.9</v>
      </c>
      <c r="D64" s="269">
        <v>146265.79999999999</v>
      </c>
      <c r="E64" s="854">
        <v>179016.8</v>
      </c>
      <c r="F64" s="854">
        <v>215057</v>
      </c>
      <c r="CK64" s="293"/>
      <c r="CL64" s="293"/>
      <c r="CM64" s="293"/>
      <c r="CN64" s="313"/>
    </row>
    <row r="65" spans="1:92" s="261" customFormat="1" ht="27.75" customHeight="1">
      <c r="A65" s="926" t="s">
        <v>1098</v>
      </c>
      <c r="B65" s="873" t="s">
        <v>60</v>
      </c>
      <c r="C65" s="872">
        <v>4570</v>
      </c>
      <c r="D65" s="872">
        <v>4570</v>
      </c>
      <c r="E65" s="855">
        <v>11429.4</v>
      </c>
      <c r="F65" s="854" t="s">
        <v>1529</v>
      </c>
      <c r="CK65" s="293"/>
      <c r="CL65" s="293"/>
      <c r="CM65" s="293"/>
      <c r="CN65" s="313"/>
    </row>
    <row r="66" spans="1:92" s="261" customFormat="1" ht="16.5" customHeight="1">
      <c r="A66" s="871" t="s">
        <v>257</v>
      </c>
      <c r="B66" s="868">
        <v>1161</v>
      </c>
      <c r="C66" s="269">
        <v>1180.3</v>
      </c>
      <c r="D66" s="269">
        <v>1173.3</v>
      </c>
      <c r="E66" s="854">
        <v>1180.3</v>
      </c>
      <c r="F66" s="855" t="s">
        <v>60</v>
      </c>
      <c r="CK66" s="293"/>
      <c r="CL66" s="293"/>
      <c r="CM66" s="293"/>
      <c r="CN66" s="313"/>
    </row>
    <row r="67" spans="1:92" s="261" customFormat="1" ht="32.25" customHeight="1">
      <c r="A67" s="926" t="s">
        <v>1111</v>
      </c>
      <c r="B67" s="868">
        <v>2009962.7</v>
      </c>
      <c r="C67" s="269">
        <v>2858050</v>
      </c>
      <c r="D67" s="269">
        <v>2246342.7999999998</v>
      </c>
      <c r="E67" s="854">
        <v>1639187.1</v>
      </c>
      <c r="F67" s="855">
        <v>1547840.8</v>
      </c>
      <c r="CK67" s="293"/>
      <c r="CL67" s="293"/>
    </row>
    <row r="68" spans="1:92" s="261" customFormat="1" ht="16.5" customHeight="1">
      <c r="A68" s="926" t="s">
        <v>838</v>
      </c>
      <c r="B68" s="873" t="s">
        <v>60</v>
      </c>
      <c r="C68" s="269">
        <v>5020.5</v>
      </c>
      <c r="D68" s="269">
        <v>28642.7</v>
      </c>
      <c r="E68" s="854">
        <v>19923.3</v>
      </c>
      <c r="F68" s="854" t="s">
        <v>1611</v>
      </c>
      <c r="CK68" s="293"/>
      <c r="CL68" s="293"/>
      <c r="CM68" s="293"/>
      <c r="CN68" s="313"/>
    </row>
    <row r="69" spans="1:92" s="261" customFormat="1" ht="29.25" customHeight="1">
      <c r="A69" s="927" t="s">
        <v>1119</v>
      </c>
      <c r="B69" s="868">
        <v>23219.7</v>
      </c>
      <c r="C69" s="269">
        <v>12132.3</v>
      </c>
      <c r="D69" s="269">
        <v>53958.7</v>
      </c>
      <c r="E69" s="854">
        <v>7830.9</v>
      </c>
      <c r="F69" s="854">
        <v>115758.6</v>
      </c>
      <c r="CK69" s="293"/>
      <c r="CL69" s="293"/>
    </row>
    <row r="70" spans="1:92" s="261" customFormat="1" ht="27" customHeight="1">
      <c r="A70" s="927" t="s">
        <v>1101</v>
      </c>
      <c r="B70" s="868">
        <v>7185.8</v>
      </c>
      <c r="C70" s="269">
        <v>8010.2</v>
      </c>
      <c r="D70" s="269">
        <v>5810.7</v>
      </c>
      <c r="E70" s="854">
        <v>8680.9</v>
      </c>
      <c r="F70" s="855">
        <v>20237.599999999999</v>
      </c>
      <c r="CK70" s="293"/>
      <c r="CL70" s="293"/>
      <c r="CM70" s="293"/>
      <c r="CN70" s="313"/>
    </row>
    <row r="71" spans="1:92" s="261" customFormat="1" ht="15" customHeight="1">
      <c r="A71" s="928" t="s">
        <v>113</v>
      </c>
      <c r="B71" s="868">
        <v>200988.2</v>
      </c>
      <c r="C71" s="269">
        <v>235754.4</v>
      </c>
      <c r="D71" s="269">
        <v>251971.4</v>
      </c>
      <c r="E71" s="854">
        <v>216607.4</v>
      </c>
      <c r="F71" s="854">
        <v>743451.1</v>
      </c>
      <c r="CK71" s="293"/>
      <c r="CL71" s="293"/>
      <c r="CM71" s="293"/>
      <c r="CN71" s="313"/>
    </row>
    <row r="72" spans="1:92" s="261" customFormat="1" ht="27" customHeight="1">
      <c r="A72" s="927" t="s">
        <v>1108</v>
      </c>
      <c r="B72" s="868">
        <v>634607.9</v>
      </c>
      <c r="C72" s="269">
        <v>595943.6</v>
      </c>
      <c r="D72" s="269">
        <v>933434.4</v>
      </c>
      <c r="E72" s="854">
        <v>1079210.5</v>
      </c>
      <c r="F72" s="854">
        <v>942405.5</v>
      </c>
      <c r="CK72" s="293"/>
      <c r="CL72" s="293"/>
      <c r="CM72" s="293"/>
      <c r="CN72" s="313"/>
    </row>
    <row r="73" spans="1:92" s="6" customFormat="1" ht="16.5" customHeight="1">
      <c r="A73" s="927" t="s">
        <v>119</v>
      </c>
      <c r="B73" s="868">
        <v>3819.7</v>
      </c>
      <c r="C73" s="269">
        <v>44824.2</v>
      </c>
      <c r="D73" s="269">
        <v>13418</v>
      </c>
      <c r="E73" s="854">
        <v>2113.6</v>
      </c>
      <c r="F73" s="854">
        <v>10515.2</v>
      </c>
    </row>
    <row r="74" spans="1:92" s="261" customFormat="1" ht="15.75" customHeight="1">
      <c r="A74" s="927" t="s">
        <v>21</v>
      </c>
      <c r="B74" s="873" t="s">
        <v>60</v>
      </c>
      <c r="C74" s="269">
        <v>184111.6</v>
      </c>
      <c r="D74" s="269">
        <v>176647.5</v>
      </c>
      <c r="E74" s="854">
        <v>177340.1</v>
      </c>
      <c r="F74" s="855" t="s">
        <v>60</v>
      </c>
    </row>
    <row r="75" spans="1:92" s="261" customFormat="1" ht="16.5" customHeight="1">
      <c r="A75" s="928" t="s">
        <v>120</v>
      </c>
      <c r="B75" s="868">
        <v>952.4</v>
      </c>
      <c r="C75" s="269">
        <v>596.9</v>
      </c>
      <c r="D75" s="269">
        <v>729.5</v>
      </c>
      <c r="E75" s="854">
        <v>732</v>
      </c>
      <c r="F75" s="854">
        <v>401.6</v>
      </c>
      <c r="CK75" s="293"/>
      <c r="CL75" s="293"/>
      <c r="CM75" s="293"/>
      <c r="CN75" s="313"/>
    </row>
    <row r="76" spans="1:92" s="261" customFormat="1" ht="16.5" customHeight="1">
      <c r="A76" s="927" t="s">
        <v>122</v>
      </c>
      <c r="B76" s="868">
        <v>7826.6</v>
      </c>
      <c r="C76" s="269">
        <v>8251.4</v>
      </c>
      <c r="D76" s="269">
        <v>6723.9</v>
      </c>
      <c r="E76" s="854">
        <v>5676.5</v>
      </c>
      <c r="F76" s="854">
        <v>7766.1</v>
      </c>
      <c r="CK76" s="293"/>
      <c r="CL76" s="293"/>
      <c r="CM76" s="293"/>
      <c r="CN76" s="313"/>
    </row>
    <row r="77" spans="1:92" s="261" customFormat="1" ht="25.5">
      <c r="A77" s="927" t="s">
        <v>197</v>
      </c>
      <c r="B77" s="868">
        <v>18515.7</v>
      </c>
      <c r="C77" s="269">
        <v>22725.4</v>
      </c>
      <c r="D77" s="269">
        <v>27341.4</v>
      </c>
      <c r="E77" s="854">
        <v>60853.1</v>
      </c>
      <c r="F77" s="854">
        <v>1152.2</v>
      </c>
      <c r="CK77" s="293"/>
      <c r="CL77" s="293"/>
      <c r="CM77" s="293"/>
      <c r="CN77" s="313"/>
    </row>
    <row r="78" spans="1:92" s="261" customFormat="1" ht="12.75" customHeight="1">
      <c r="A78" s="927" t="s">
        <v>1121</v>
      </c>
      <c r="B78" s="868">
        <v>30511.8</v>
      </c>
      <c r="C78" s="269">
        <v>23591.9</v>
      </c>
      <c r="D78" s="269">
        <v>26298.9</v>
      </c>
      <c r="E78" s="854">
        <v>40651.300000000003</v>
      </c>
      <c r="F78" s="854">
        <v>28263.599999999999</v>
      </c>
      <c r="CK78" s="293"/>
      <c r="CL78" s="293"/>
      <c r="CM78" s="293"/>
      <c r="CN78" s="313"/>
    </row>
    <row r="79" spans="1:92" s="261" customFormat="1">
      <c r="A79" s="928" t="s">
        <v>115</v>
      </c>
      <c r="B79" s="868">
        <v>2064.3000000000002</v>
      </c>
      <c r="C79" s="269">
        <v>2124.6</v>
      </c>
      <c r="D79" s="269">
        <v>2149.6999999999998</v>
      </c>
      <c r="E79" s="854">
        <v>3608.4</v>
      </c>
      <c r="F79" s="854">
        <v>23061.9</v>
      </c>
      <c r="CK79" s="293"/>
      <c r="CL79" s="293"/>
      <c r="CM79" s="293"/>
      <c r="CN79" s="313"/>
    </row>
    <row r="80" spans="1:92" s="261" customFormat="1" ht="27" customHeight="1">
      <c r="A80" s="927" t="s">
        <v>199</v>
      </c>
      <c r="B80" s="868">
        <v>15555.6</v>
      </c>
      <c r="C80" s="269">
        <v>31807.1</v>
      </c>
      <c r="D80" s="269">
        <v>34995.9</v>
      </c>
      <c r="E80" s="854">
        <v>51261</v>
      </c>
      <c r="F80" s="854">
        <v>12188.2</v>
      </c>
      <c r="CK80" s="293"/>
      <c r="CM80" s="293"/>
      <c r="CN80" s="313"/>
    </row>
    <row r="81" spans="1:92" s="261" customFormat="1" ht="14.25" customHeight="1">
      <c r="A81" s="874" t="s">
        <v>200</v>
      </c>
      <c r="B81" s="873">
        <v>2652.1</v>
      </c>
      <c r="C81" s="872">
        <v>390.8</v>
      </c>
      <c r="D81" s="872" t="s">
        <v>60</v>
      </c>
      <c r="E81" s="855">
        <v>0</v>
      </c>
      <c r="F81" s="854">
        <v>6530.2</v>
      </c>
      <c r="CK81" s="293"/>
      <c r="CM81" s="293"/>
      <c r="CN81" s="313"/>
    </row>
    <row r="82" spans="1:92" s="261" customFormat="1">
      <c r="A82" s="929" t="s">
        <v>125</v>
      </c>
      <c r="B82" s="931">
        <v>7293.4</v>
      </c>
      <c r="C82" s="930">
        <v>11535.8</v>
      </c>
      <c r="D82" s="930">
        <v>6055.2</v>
      </c>
      <c r="E82" s="918">
        <v>0</v>
      </c>
      <c r="F82" s="855" t="s">
        <v>60</v>
      </c>
      <c r="CK82" s="293"/>
      <c r="CL82" s="293"/>
      <c r="CM82" s="313"/>
    </row>
    <row r="83" spans="1:92" s="261" customFormat="1" ht="14.25" customHeight="1">
      <c r="A83" s="1359"/>
      <c r="B83" s="1360"/>
      <c r="C83" s="1360"/>
      <c r="D83" s="1360"/>
      <c r="E83" s="1360"/>
      <c r="F83" s="1733" t="s">
        <v>60</v>
      </c>
      <c r="CK83" s="293"/>
      <c r="CL83" s="293"/>
      <c r="CM83" s="313"/>
    </row>
    <row r="84" spans="1:92" s="261" customFormat="1" ht="14.25" customHeight="1">
      <c r="A84" s="307"/>
      <c r="CK84" s="293"/>
      <c r="CL84" s="293"/>
      <c r="CM84" s="313"/>
    </row>
    <row r="85" spans="1:92" s="261" customFormat="1" ht="15.75">
      <c r="A85" s="1951" t="s">
        <v>913</v>
      </c>
      <c r="B85" s="1951"/>
      <c r="C85" s="1951"/>
      <c r="D85" s="1951"/>
      <c r="E85" s="1951"/>
      <c r="CK85" s="293"/>
      <c r="CL85" s="293"/>
      <c r="CM85" s="313"/>
    </row>
    <row r="86" spans="1:92" s="261" customFormat="1" ht="15.75">
      <c r="A86" s="1951" t="s">
        <v>914</v>
      </c>
      <c r="B86" s="1951"/>
      <c r="C86" s="1951"/>
      <c r="D86" s="1951"/>
      <c r="E86" s="1951"/>
      <c r="CK86" s="293"/>
      <c r="CL86" s="293"/>
      <c r="CM86" s="313"/>
    </row>
    <row r="87" spans="1:92" s="261" customFormat="1" ht="13.5" customHeight="1">
      <c r="A87" s="1956"/>
      <c r="B87" s="1956"/>
      <c r="C87" s="1956"/>
      <c r="D87" s="1956"/>
      <c r="E87" s="1303"/>
      <c r="F87" s="1303"/>
    </row>
    <row r="88" spans="1:92" s="261" customFormat="1" ht="13.5" customHeight="1">
      <c r="A88" s="1356"/>
      <c r="B88" s="1361" t="s">
        <v>884</v>
      </c>
      <c r="C88" s="1361" t="s">
        <v>998</v>
      </c>
      <c r="D88" s="1362">
        <v>2022</v>
      </c>
      <c r="E88" s="1358">
        <v>2023</v>
      </c>
      <c r="F88" s="1681">
        <v>2024</v>
      </c>
    </row>
    <row r="89" spans="1:92" s="261" customFormat="1" ht="16.5" customHeight="1">
      <c r="A89" s="932"/>
      <c r="B89" s="864"/>
      <c r="C89" s="864"/>
      <c r="D89" s="864"/>
      <c r="E89" s="864"/>
    </row>
    <row r="90" spans="1:92" s="261" customFormat="1" ht="15" customHeight="1">
      <c r="A90" s="745" t="s">
        <v>246</v>
      </c>
      <c r="B90" s="862">
        <v>5116946.5</v>
      </c>
      <c r="C90" s="266">
        <v>6475174.7000000002</v>
      </c>
      <c r="D90" s="266">
        <v>6490407.2000000002</v>
      </c>
      <c r="E90" s="852">
        <v>6121919.2000000002</v>
      </c>
      <c r="F90" s="852">
        <v>5934121.5</v>
      </c>
    </row>
    <row r="91" spans="1:92" s="261" customFormat="1" ht="15" customHeight="1">
      <c r="A91" s="896" t="s">
        <v>646</v>
      </c>
      <c r="B91" s="922"/>
      <c r="C91" s="921"/>
      <c r="D91" s="921"/>
      <c r="E91" s="917"/>
      <c r="F91"/>
    </row>
    <row r="92" spans="1:92" s="261" customFormat="1" ht="15" customHeight="1">
      <c r="A92" s="898" t="s">
        <v>82</v>
      </c>
      <c r="B92" s="868">
        <v>315922.90000000002</v>
      </c>
      <c r="C92" s="269">
        <v>294936</v>
      </c>
      <c r="D92" s="269">
        <v>537312.69999999995</v>
      </c>
      <c r="E92" s="854">
        <v>503485</v>
      </c>
      <c r="F92" s="854">
        <v>638922.6</v>
      </c>
    </row>
    <row r="93" spans="1:92" s="261" customFormat="1" ht="15" customHeight="1">
      <c r="A93" s="898" t="s">
        <v>94</v>
      </c>
      <c r="B93" s="868">
        <v>1290489.8</v>
      </c>
      <c r="C93" s="269">
        <v>947678.5</v>
      </c>
      <c r="D93" s="269">
        <v>1504286.1</v>
      </c>
      <c r="E93" s="854">
        <v>711968.5</v>
      </c>
      <c r="F93" s="854">
        <v>1169288.1000000001</v>
      </c>
    </row>
    <row r="94" spans="1:92" s="261" customFormat="1" ht="15" customHeight="1">
      <c r="A94" s="898" t="s">
        <v>45</v>
      </c>
      <c r="B94" s="868">
        <v>671.2</v>
      </c>
      <c r="C94" s="269">
        <v>481.9</v>
      </c>
      <c r="D94" s="269">
        <v>806.2</v>
      </c>
      <c r="E94" s="854">
        <v>555.5</v>
      </c>
      <c r="F94" s="854">
        <v>471.1</v>
      </c>
      <c r="CK94" s="314"/>
    </row>
    <row r="95" spans="1:92" s="261" customFormat="1" ht="15" customHeight="1">
      <c r="A95" s="898" t="s">
        <v>54</v>
      </c>
      <c r="B95" s="868">
        <v>1486339.6</v>
      </c>
      <c r="C95" s="269">
        <v>1822401.9</v>
      </c>
      <c r="D95" s="269">
        <v>2127843.5</v>
      </c>
      <c r="E95" s="854">
        <v>2552573.6</v>
      </c>
      <c r="F95" s="854">
        <v>2488610.7999999998</v>
      </c>
    </row>
    <row r="96" spans="1:92" s="261" customFormat="1" ht="15" customHeight="1">
      <c r="A96" s="898" t="s">
        <v>1260</v>
      </c>
      <c r="B96" s="868">
        <v>85256.4</v>
      </c>
      <c r="C96" s="269">
        <v>93805.6</v>
      </c>
      <c r="D96" s="269">
        <v>81880.899999999994</v>
      </c>
      <c r="E96" s="854">
        <v>138915.20000000001</v>
      </c>
      <c r="F96" s="854">
        <v>280310.40000000002</v>
      </c>
    </row>
    <row r="97" spans="1:6" s="261" customFormat="1" ht="15" customHeight="1">
      <c r="A97" s="898" t="s">
        <v>98</v>
      </c>
      <c r="B97" s="868">
        <v>619911</v>
      </c>
      <c r="C97" s="269">
        <v>1535447.7</v>
      </c>
      <c r="D97" s="269">
        <v>404320.1</v>
      </c>
      <c r="E97" s="854">
        <v>469248.4</v>
      </c>
      <c r="F97" s="854">
        <v>378953.5</v>
      </c>
    </row>
    <row r="98" spans="1:6" s="261" customFormat="1" ht="15" customHeight="1">
      <c r="A98" s="898" t="s">
        <v>1193</v>
      </c>
      <c r="B98" s="868">
        <v>16604.8</v>
      </c>
      <c r="C98" s="868">
        <v>27272.7</v>
      </c>
      <c r="D98" s="868">
        <v>48687.7</v>
      </c>
      <c r="E98" s="854">
        <v>43659.6</v>
      </c>
      <c r="F98" s="854">
        <v>32182.7</v>
      </c>
    </row>
    <row r="99" spans="1:6" s="261" customFormat="1">
      <c r="A99" s="898" t="s">
        <v>48</v>
      </c>
      <c r="B99" s="868">
        <v>278797</v>
      </c>
      <c r="C99" s="269">
        <v>556242.69999999995</v>
      </c>
      <c r="D99" s="269">
        <v>710523.7</v>
      </c>
      <c r="E99" s="854">
        <v>690093.2</v>
      </c>
      <c r="F99" s="854">
        <v>582725.9</v>
      </c>
    </row>
    <row r="100" spans="1:6" s="261" customFormat="1">
      <c r="A100" s="898" t="s">
        <v>1319</v>
      </c>
      <c r="B100" s="868">
        <v>42794.5</v>
      </c>
      <c r="C100" s="269">
        <v>56525.3</v>
      </c>
      <c r="D100" s="269">
        <v>64290.3</v>
      </c>
      <c r="E100" s="854">
        <v>141645.4</v>
      </c>
      <c r="F100" s="854">
        <v>195948</v>
      </c>
    </row>
    <row r="101" spans="1:6" s="261" customFormat="1">
      <c r="A101" s="898" t="s">
        <v>84</v>
      </c>
      <c r="B101" s="868">
        <v>1124815</v>
      </c>
      <c r="C101" s="269">
        <v>1317986</v>
      </c>
      <c r="D101" s="269">
        <v>1205314.8999999999</v>
      </c>
      <c r="E101" s="854">
        <v>1193995</v>
      </c>
      <c r="F101" s="854">
        <v>675149.5</v>
      </c>
    </row>
    <row r="102" spans="1:6" s="261" customFormat="1" ht="12">
      <c r="A102" s="1363"/>
      <c r="B102" s="1303"/>
      <c r="C102" s="1303"/>
      <c r="D102" s="1303"/>
      <c r="E102" s="1303"/>
      <c r="F102" s="1303"/>
    </row>
    <row r="103" spans="1:6" s="261" customFormat="1" ht="12">
      <c r="A103" s="312"/>
    </row>
    <row r="104" spans="1:6" s="261" customFormat="1" ht="12">
      <c r="A104" s="312"/>
    </row>
    <row r="105" spans="1:6" s="261" customFormat="1" ht="12">
      <c r="A105" s="312"/>
    </row>
    <row r="106" spans="1:6" s="261" customFormat="1" ht="12">
      <c r="A106" s="312"/>
    </row>
  </sheetData>
  <mergeCells count="11">
    <mergeCell ref="A1:G1"/>
    <mergeCell ref="A2:G2"/>
    <mergeCell ref="A56:E56"/>
    <mergeCell ref="A85:E85"/>
    <mergeCell ref="A86:E86"/>
    <mergeCell ref="A87:D87"/>
    <mergeCell ref="A3:D3"/>
    <mergeCell ref="A32:D32"/>
    <mergeCell ref="A33:D33"/>
    <mergeCell ref="A34:D34"/>
    <mergeCell ref="A57:D57"/>
  </mergeCells>
  <pageMargins left="0.70866141732283472" right="0.70866141732283472" top="0.74803149606299213" bottom="0.74803149606299213" header="0.31496062992125984" footer="0.31496062992125984"/>
  <pageSetup paperSize="9" scale="85" firstPageNumber="19" orientation="portrait" useFirstPageNumber="1" r:id="rId1"/>
  <headerFooter alignWithMargins="0">
    <oddFooter>&amp;C&amp;P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0070C0"/>
  </sheetPr>
  <dimension ref="A1:F329"/>
  <sheetViews>
    <sheetView topLeftCell="A205" workbookViewId="0">
      <selection activeCell="I312" sqref="I312"/>
    </sheetView>
  </sheetViews>
  <sheetFormatPr defaultRowHeight="12.75"/>
  <cols>
    <col min="1" max="1" width="50.1640625" customWidth="1"/>
    <col min="2" max="5" width="11.83203125" customWidth="1"/>
  </cols>
  <sheetData>
    <row r="1" spans="1:6">
      <c r="A1" s="1957" t="s">
        <v>263</v>
      </c>
      <c r="B1" s="1957"/>
      <c r="C1" s="1957"/>
      <c r="D1" s="1957"/>
    </row>
    <row r="2" spans="1:6" ht="15.75">
      <c r="A2" s="1958" t="s">
        <v>678</v>
      </c>
      <c r="B2" s="1958"/>
      <c r="C2" s="1958"/>
      <c r="D2" s="1958"/>
    </row>
    <row r="3" spans="1:6" ht="11.25" customHeight="1">
      <c r="A3" s="1364"/>
      <c r="B3" s="1364"/>
      <c r="C3" s="1364"/>
      <c r="D3" s="1364"/>
      <c r="E3" s="369"/>
      <c r="F3" s="369"/>
    </row>
    <row r="4" spans="1:6">
      <c r="A4" s="1365"/>
      <c r="B4" s="1229">
        <v>2020</v>
      </c>
      <c r="C4" s="1229">
        <v>2021</v>
      </c>
      <c r="D4" s="1229">
        <v>2022</v>
      </c>
      <c r="E4" s="1230">
        <v>2023</v>
      </c>
      <c r="F4" s="1685">
        <v>2024</v>
      </c>
    </row>
    <row r="5" spans="1:6">
      <c r="A5" s="233"/>
      <c r="B5" s="246"/>
      <c r="C5" s="246"/>
      <c r="D5" s="246"/>
    </row>
    <row r="6" spans="1:6">
      <c r="A6" s="43" t="s">
        <v>38</v>
      </c>
      <c r="B6" s="161">
        <v>4184.1000000000004</v>
      </c>
      <c r="C6" s="161">
        <v>5331.3</v>
      </c>
      <c r="D6" s="161">
        <v>7356.9</v>
      </c>
      <c r="E6" s="669">
        <v>10007.1</v>
      </c>
      <c r="F6" s="669">
        <v>18942.3</v>
      </c>
    </row>
    <row r="7" spans="1:6">
      <c r="A7" s="43"/>
      <c r="B7" s="37"/>
      <c r="C7" s="37"/>
      <c r="D7" s="37"/>
      <c r="E7" s="37"/>
      <c r="F7" s="37"/>
    </row>
    <row r="8" spans="1:6">
      <c r="A8" s="40" t="s">
        <v>264</v>
      </c>
      <c r="B8" s="99">
        <v>3857.1</v>
      </c>
      <c r="C8" s="99">
        <v>4910.3999999999996</v>
      </c>
      <c r="D8" s="37">
        <v>6875.9</v>
      </c>
      <c r="E8" s="37">
        <v>9268.5</v>
      </c>
      <c r="F8" s="37">
        <v>18021.400000000001</v>
      </c>
    </row>
    <row r="9" spans="1:6">
      <c r="A9" s="40" t="s">
        <v>265</v>
      </c>
      <c r="B9" s="37">
        <v>254.2</v>
      </c>
      <c r="C9" s="37">
        <v>348.1</v>
      </c>
      <c r="D9" s="37">
        <v>441.5</v>
      </c>
      <c r="E9" s="37">
        <v>696.6</v>
      </c>
      <c r="F9" s="37">
        <v>890.5</v>
      </c>
    </row>
    <row r="10" spans="1:6">
      <c r="A10" s="40" t="s">
        <v>266</v>
      </c>
      <c r="B10" s="37">
        <v>72.8</v>
      </c>
      <c r="C10" s="37">
        <v>72.8</v>
      </c>
      <c r="D10" s="37">
        <v>39.5</v>
      </c>
      <c r="E10" s="37">
        <v>8.8000000000000007</v>
      </c>
      <c r="F10" s="934" t="s">
        <v>60</v>
      </c>
    </row>
    <row r="11" spans="1:6">
      <c r="A11" s="1366"/>
      <c r="B11" s="1367" t="s">
        <v>1464</v>
      </c>
      <c r="C11" s="1367" t="s">
        <v>1465</v>
      </c>
      <c r="D11" s="1367" t="s">
        <v>1458</v>
      </c>
      <c r="E11" s="1368">
        <v>33.200000000000003</v>
      </c>
      <c r="F11" s="1368">
        <v>30.4</v>
      </c>
    </row>
    <row r="12" spans="1:6">
      <c r="A12" s="43"/>
      <c r="B12" s="37"/>
      <c r="C12" s="37"/>
      <c r="D12" s="37"/>
    </row>
    <row r="13" spans="1:6" ht="15.75">
      <c r="A13" s="1958" t="s">
        <v>679</v>
      </c>
      <c r="B13" s="1958"/>
      <c r="C13" s="1958"/>
      <c r="D13" s="1958"/>
    </row>
    <row r="14" spans="1:6" ht="13.5" customHeight="1">
      <c r="A14" s="1364"/>
      <c r="B14" s="1364"/>
      <c r="C14" s="1364"/>
      <c r="D14" s="1364"/>
      <c r="E14" s="369"/>
      <c r="F14" s="369"/>
    </row>
    <row r="15" spans="1:6">
      <c r="A15" s="1365"/>
      <c r="B15" s="1229">
        <v>2020</v>
      </c>
      <c r="C15" s="1229">
        <v>2021</v>
      </c>
      <c r="D15" s="1229">
        <v>2022</v>
      </c>
      <c r="E15" s="1230">
        <v>2023</v>
      </c>
      <c r="F15" s="1685">
        <v>2024</v>
      </c>
    </row>
    <row r="16" spans="1:6">
      <c r="A16" s="44"/>
      <c r="B16" s="37"/>
      <c r="C16" s="37"/>
      <c r="D16" s="37"/>
    </row>
    <row r="17" spans="1:6">
      <c r="A17" s="146" t="s">
        <v>38</v>
      </c>
      <c r="B17" s="161">
        <v>4184.1000000000004</v>
      </c>
      <c r="C17" s="161">
        <v>5331.3</v>
      </c>
      <c r="D17" s="161">
        <v>7356.9</v>
      </c>
      <c r="E17" s="669">
        <v>10007.1</v>
      </c>
      <c r="F17" s="669">
        <v>18942.3</v>
      </c>
    </row>
    <row r="18" spans="1:6">
      <c r="A18" s="42"/>
      <c r="B18" s="37"/>
      <c r="C18" s="37"/>
      <c r="D18" s="37"/>
      <c r="E18" s="37"/>
      <c r="F18" s="37"/>
    </row>
    <row r="19" spans="1:6">
      <c r="A19" s="42" t="s">
        <v>267</v>
      </c>
      <c r="B19" s="37">
        <v>69.599999999999994</v>
      </c>
      <c r="C19" s="37">
        <v>23.3</v>
      </c>
      <c r="D19" s="37">
        <v>87.9</v>
      </c>
      <c r="E19" s="37">
        <v>124.4</v>
      </c>
      <c r="F19" s="37">
        <v>5907.9</v>
      </c>
    </row>
    <row r="20" spans="1:6">
      <c r="A20" s="42" t="s">
        <v>268</v>
      </c>
      <c r="B20" s="99">
        <v>1006.7</v>
      </c>
      <c r="C20" s="99">
        <v>1411.5</v>
      </c>
      <c r="D20" s="37">
        <v>2585.5</v>
      </c>
      <c r="E20" s="99">
        <v>3142</v>
      </c>
      <c r="F20" s="37">
        <v>4728.8999999999996</v>
      </c>
    </row>
    <row r="21" spans="1:6">
      <c r="A21" s="42" t="s">
        <v>269</v>
      </c>
      <c r="B21" s="99">
        <v>3107.8</v>
      </c>
      <c r="C21" s="99">
        <v>3896.5</v>
      </c>
      <c r="D21" s="37">
        <v>4683.5</v>
      </c>
      <c r="E21" s="37">
        <v>6740.7</v>
      </c>
      <c r="F21" s="37">
        <v>8305.5</v>
      </c>
    </row>
    <row r="22" spans="1:6">
      <c r="A22" s="1369"/>
      <c r="B22" s="1370"/>
      <c r="C22" s="1370"/>
      <c r="D22" s="1368"/>
      <c r="E22" s="369"/>
      <c r="F22" s="369"/>
    </row>
    <row r="23" spans="1:6">
      <c r="A23" s="44"/>
      <c r="B23" s="37"/>
      <c r="C23" s="37"/>
      <c r="D23" s="37"/>
    </row>
    <row r="24" spans="1:6" ht="15.75">
      <c r="A24" s="1958" t="s">
        <v>680</v>
      </c>
      <c r="B24" s="1958"/>
      <c r="C24" s="1958"/>
      <c r="D24" s="1958"/>
    </row>
    <row r="25" spans="1:6" ht="10.5" customHeight="1">
      <c r="A25" s="1364"/>
      <c r="B25" s="1364"/>
      <c r="C25" s="1364"/>
      <c r="D25" s="1364"/>
      <c r="E25" s="369"/>
      <c r="F25" s="369"/>
    </row>
    <row r="26" spans="1:6">
      <c r="A26" s="1365"/>
      <c r="B26" s="1229">
        <v>2020</v>
      </c>
      <c r="C26" s="1229">
        <v>2021</v>
      </c>
      <c r="D26" s="1229">
        <v>2022</v>
      </c>
      <c r="E26" s="1230">
        <v>2023</v>
      </c>
      <c r="F26" s="1685">
        <v>2024</v>
      </c>
    </row>
    <row r="27" spans="1:6">
      <c r="A27" s="44"/>
      <c r="B27" s="246"/>
      <c r="C27" s="246"/>
      <c r="D27" s="246"/>
    </row>
    <row r="28" spans="1:6">
      <c r="A28" s="38" t="s">
        <v>168</v>
      </c>
      <c r="B28" s="161">
        <v>4184.1000000000004</v>
      </c>
      <c r="C28" s="161">
        <v>5331.3</v>
      </c>
      <c r="D28" s="161">
        <v>7356.9</v>
      </c>
      <c r="E28" s="669">
        <v>10007.1</v>
      </c>
      <c r="F28" s="669">
        <v>18942.3</v>
      </c>
    </row>
    <row r="29" spans="1:6">
      <c r="A29" s="42"/>
      <c r="B29" s="37"/>
      <c r="C29" s="37"/>
      <c r="D29" s="37"/>
      <c r="E29" s="37"/>
      <c r="F29" s="37"/>
    </row>
    <row r="30" spans="1:6">
      <c r="A30" s="45" t="s">
        <v>270</v>
      </c>
      <c r="B30" s="161">
        <v>3927.3</v>
      </c>
      <c r="C30" s="161">
        <v>4815.1000000000004</v>
      </c>
      <c r="D30" s="436">
        <v>6458</v>
      </c>
      <c r="E30" s="933">
        <v>9265</v>
      </c>
      <c r="F30" s="669">
        <v>15549.9</v>
      </c>
    </row>
    <row r="31" spans="1:6">
      <c r="A31" s="42" t="s">
        <v>1321</v>
      </c>
      <c r="B31" s="37"/>
      <c r="C31" s="37"/>
      <c r="D31" s="37"/>
      <c r="E31" s="37"/>
      <c r="F31" s="37"/>
    </row>
    <row r="32" spans="1:6">
      <c r="A32" s="42" t="s">
        <v>787</v>
      </c>
      <c r="B32" s="99">
        <v>129.4</v>
      </c>
      <c r="C32" s="99">
        <v>47.2</v>
      </c>
      <c r="D32" s="37">
        <v>319.2</v>
      </c>
      <c r="E32" s="37">
        <v>530.4</v>
      </c>
      <c r="F32" s="37">
        <v>3171.8</v>
      </c>
    </row>
    <row r="33" spans="1:6">
      <c r="A33" s="42" t="s">
        <v>271</v>
      </c>
      <c r="B33" s="99">
        <v>354.7</v>
      </c>
      <c r="C33" s="99">
        <v>682.6</v>
      </c>
      <c r="D33" s="37">
        <v>807.2</v>
      </c>
      <c r="E33" s="37">
        <v>906.2</v>
      </c>
      <c r="F33" s="37">
        <v>1056.2</v>
      </c>
    </row>
    <row r="34" spans="1:6">
      <c r="A34" s="42" t="s">
        <v>272</v>
      </c>
      <c r="B34" s="99">
        <v>436</v>
      </c>
      <c r="C34" s="99">
        <v>566.9</v>
      </c>
      <c r="D34" s="99">
        <v>850</v>
      </c>
      <c r="E34" s="37">
        <v>513.6</v>
      </c>
      <c r="F34" s="37">
        <v>1771.8</v>
      </c>
    </row>
    <row r="35" spans="1:6">
      <c r="A35" s="42" t="s">
        <v>273</v>
      </c>
      <c r="B35" s="37">
        <v>3007.2</v>
      </c>
      <c r="C35" s="37">
        <v>3518.4</v>
      </c>
      <c r="D35" s="37">
        <v>4481.6000000000004</v>
      </c>
      <c r="E35" s="37">
        <v>7314.8</v>
      </c>
      <c r="F35" s="37">
        <v>9515.1</v>
      </c>
    </row>
    <row r="36" spans="1:6">
      <c r="A36" s="42" t="s">
        <v>274</v>
      </c>
      <c r="B36" s="167" t="s">
        <v>60</v>
      </c>
      <c r="C36" s="167" t="s">
        <v>60</v>
      </c>
      <c r="D36" s="167" t="s">
        <v>60</v>
      </c>
      <c r="E36" s="934" t="s">
        <v>60</v>
      </c>
      <c r="F36" s="99">
        <v>35</v>
      </c>
    </row>
    <row r="37" spans="1:6">
      <c r="A37" s="42"/>
      <c r="B37" s="37"/>
      <c r="C37" s="37"/>
      <c r="D37" s="37"/>
      <c r="E37" s="37"/>
      <c r="F37" s="37"/>
    </row>
    <row r="38" spans="1:6">
      <c r="A38" s="45" t="s">
        <v>275</v>
      </c>
      <c r="B38" s="436">
        <v>256.8</v>
      </c>
      <c r="C38" s="436">
        <v>516.20000000000005</v>
      </c>
      <c r="D38" s="161">
        <v>898.9</v>
      </c>
      <c r="E38" s="669">
        <v>742.1</v>
      </c>
      <c r="F38" s="669">
        <v>3392.4</v>
      </c>
    </row>
    <row r="39" spans="1:6">
      <c r="A39" s="42" t="s">
        <v>1321</v>
      </c>
      <c r="B39" s="37"/>
      <c r="C39" s="37"/>
      <c r="D39" s="37"/>
      <c r="E39" s="37"/>
      <c r="F39" s="37"/>
    </row>
    <row r="40" spans="1:6">
      <c r="A40" s="42" t="s">
        <v>276</v>
      </c>
      <c r="B40" s="37">
        <v>66.900000000000006</v>
      </c>
      <c r="C40" s="37">
        <v>17.8</v>
      </c>
      <c r="D40" s="167" t="s">
        <v>60</v>
      </c>
      <c r="E40" s="934" t="s">
        <v>60</v>
      </c>
      <c r="F40" s="934" t="s">
        <v>60</v>
      </c>
    </row>
    <row r="41" spans="1:6">
      <c r="A41" s="42" t="s">
        <v>277</v>
      </c>
      <c r="B41" s="37">
        <v>189.9</v>
      </c>
      <c r="C41" s="37">
        <v>468.4</v>
      </c>
      <c r="D41" s="37">
        <v>898.9</v>
      </c>
      <c r="E41" s="37">
        <v>742.1</v>
      </c>
      <c r="F41" s="1753">
        <v>1285</v>
      </c>
    </row>
    <row r="42" spans="1:6">
      <c r="A42" s="1369"/>
      <c r="B42" s="1370"/>
      <c r="C42" s="1370"/>
      <c r="D42" s="1370"/>
      <c r="E42" s="369"/>
      <c r="F42" s="1368">
        <v>2107.4</v>
      </c>
    </row>
    <row r="43" spans="1:6">
      <c r="A43" s="44"/>
      <c r="B43" s="46"/>
      <c r="C43" s="46"/>
      <c r="D43" s="46"/>
    </row>
    <row r="44" spans="1:6" ht="15.75">
      <c r="A44" s="1959" t="s">
        <v>278</v>
      </c>
      <c r="B44" s="1959"/>
      <c r="C44" s="1959"/>
      <c r="D44" s="1959"/>
      <c r="E44" s="1959"/>
    </row>
    <row r="45" spans="1:6" ht="15.75">
      <c r="A45" s="1959" t="s">
        <v>681</v>
      </c>
      <c r="B45" s="1959"/>
      <c r="C45" s="1959"/>
      <c r="D45" s="1959"/>
    </row>
    <row r="46" spans="1:6">
      <c r="A46" s="1960"/>
      <c r="B46" s="1960"/>
      <c r="C46" s="1960"/>
      <c r="D46" s="1960"/>
      <c r="E46" s="369"/>
      <c r="F46" s="369"/>
    </row>
    <row r="47" spans="1:6">
      <c r="A47" s="1365"/>
      <c r="B47" s="1229">
        <v>2020</v>
      </c>
      <c r="C47" s="1229">
        <v>2021</v>
      </c>
      <c r="D47" s="1229">
        <v>2022</v>
      </c>
      <c r="E47" s="1229">
        <v>2023</v>
      </c>
      <c r="F47" s="1685">
        <v>2024</v>
      </c>
    </row>
    <row r="48" spans="1:6" ht="13.5" customHeight="1">
      <c r="A48" s="44"/>
      <c r="B48" s="246"/>
      <c r="C48" s="246"/>
      <c r="D48" s="246"/>
    </row>
    <row r="49" spans="1:6">
      <c r="A49" s="3" t="s">
        <v>81</v>
      </c>
      <c r="B49" s="161">
        <v>5088.2</v>
      </c>
      <c r="C49" s="161">
        <v>5481.1</v>
      </c>
      <c r="D49" s="436">
        <v>11810</v>
      </c>
      <c r="E49" s="669">
        <v>12863.7</v>
      </c>
      <c r="F49" s="669">
        <v>23593.5</v>
      </c>
    </row>
    <row r="50" spans="1:6">
      <c r="A50" s="439" t="s">
        <v>43</v>
      </c>
      <c r="B50" s="37"/>
      <c r="C50" s="37"/>
      <c r="D50" s="37"/>
      <c r="E50" s="37"/>
      <c r="F50" s="37"/>
    </row>
    <row r="51" spans="1:6">
      <c r="A51" s="41" t="s">
        <v>93</v>
      </c>
      <c r="B51" s="99">
        <v>493.1</v>
      </c>
      <c r="C51" s="99">
        <v>614.5</v>
      </c>
      <c r="D51" s="37">
        <v>887.6</v>
      </c>
      <c r="E51" s="37">
        <v>1159.4000000000001</v>
      </c>
      <c r="F51" s="37">
        <v>2074.9</v>
      </c>
    </row>
    <row r="52" spans="1:6">
      <c r="A52" s="40" t="s">
        <v>88</v>
      </c>
      <c r="B52" s="37">
        <v>479.3</v>
      </c>
      <c r="C52" s="37">
        <v>515.79999999999995</v>
      </c>
      <c r="D52" s="37">
        <v>1015.6</v>
      </c>
      <c r="E52" s="37">
        <v>1020.7</v>
      </c>
      <c r="F52" s="37">
        <v>1235.8</v>
      </c>
    </row>
    <row r="53" spans="1:6">
      <c r="A53" s="41" t="s">
        <v>45</v>
      </c>
      <c r="B53" s="37">
        <v>169.6</v>
      </c>
      <c r="C53" s="37">
        <v>151.6</v>
      </c>
      <c r="D53" s="37">
        <v>228.1</v>
      </c>
      <c r="E53" s="37">
        <v>740.1</v>
      </c>
      <c r="F53" s="37">
        <v>1440.2</v>
      </c>
    </row>
    <row r="54" spans="1:6">
      <c r="A54" s="41" t="s">
        <v>989</v>
      </c>
      <c r="B54" s="37">
        <v>2425.5</v>
      </c>
      <c r="C54" s="99">
        <v>1922</v>
      </c>
      <c r="D54" s="37">
        <v>4062.7</v>
      </c>
      <c r="E54" s="99">
        <v>4952</v>
      </c>
      <c r="F54" s="37">
        <v>5995.3</v>
      </c>
    </row>
    <row r="55" spans="1:6">
      <c r="A55" s="41" t="s">
        <v>1324</v>
      </c>
      <c r="B55" s="37">
        <v>188.3</v>
      </c>
      <c r="C55" s="37">
        <v>69.400000000000006</v>
      </c>
      <c r="D55" s="37">
        <v>32.4</v>
      </c>
      <c r="E55" s="37">
        <v>137.6</v>
      </c>
      <c r="F55" s="37">
        <v>397.3</v>
      </c>
    </row>
    <row r="56" spans="1:6">
      <c r="A56" s="41"/>
      <c r="B56" s="37"/>
      <c r="C56" s="37"/>
      <c r="D56" s="37"/>
      <c r="E56" s="37"/>
    </row>
    <row r="57" spans="1:6">
      <c r="A57" s="40" t="s">
        <v>98</v>
      </c>
      <c r="B57" s="37">
        <v>558.6</v>
      </c>
      <c r="C57" s="37">
        <v>1005.2</v>
      </c>
      <c r="D57" s="99">
        <v>2309</v>
      </c>
      <c r="E57" s="37">
        <v>1419.5</v>
      </c>
      <c r="F57" s="37">
        <v>5576.1</v>
      </c>
    </row>
    <row r="58" spans="1:6">
      <c r="A58" s="40" t="s">
        <v>1322</v>
      </c>
      <c r="B58" s="99">
        <v>45.9</v>
      </c>
      <c r="C58" s="99">
        <v>57.4</v>
      </c>
      <c r="D58" s="37">
        <v>16.600000000000001</v>
      </c>
      <c r="E58" s="37">
        <v>14.6</v>
      </c>
      <c r="F58" s="37">
        <v>69.900000000000006</v>
      </c>
    </row>
    <row r="59" spans="1:6">
      <c r="A59" s="40" t="s">
        <v>95</v>
      </c>
      <c r="B59" s="37">
        <v>761.7</v>
      </c>
      <c r="C59" s="37">
        <v>949.3</v>
      </c>
      <c r="D59" s="37">
        <v>2908.9</v>
      </c>
      <c r="E59" s="37">
        <v>2755.5</v>
      </c>
      <c r="F59" s="37">
        <v>6391.8</v>
      </c>
    </row>
    <row r="60" spans="1:6">
      <c r="A60" s="40" t="s">
        <v>1323</v>
      </c>
      <c r="B60" s="99">
        <v>34</v>
      </c>
      <c r="C60" s="37">
        <v>343.9</v>
      </c>
      <c r="D60" s="37">
        <v>265.8</v>
      </c>
      <c r="E60" s="37">
        <v>432.6</v>
      </c>
      <c r="F60" s="37">
        <v>258.60000000000002</v>
      </c>
    </row>
    <row r="61" spans="1:6">
      <c r="A61" s="40" t="s">
        <v>91</v>
      </c>
      <c r="B61" s="37">
        <v>200.4</v>
      </c>
      <c r="C61" s="37">
        <v>322.7</v>
      </c>
      <c r="D61" s="37">
        <v>398.1</v>
      </c>
      <c r="E61" s="37">
        <v>816.5</v>
      </c>
      <c r="F61" s="37">
        <v>879.4</v>
      </c>
    </row>
    <row r="62" spans="1:6">
      <c r="A62" s="40"/>
      <c r="B62" s="437"/>
      <c r="C62" s="437"/>
      <c r="D62" s="37"/>
      <c r="E62" s="37"/>
    </row>
    <row r="63" spans="1:6">
      <c r="A63" s="45" t="s">
        <v>92</v>
      </c>
      <c r="B63" s="37"/>
      <c r="C63" s="37"/>
      <c r="D63" s="37"/>
      <c r="E63" s="37"/>
    </row>
    <row r="64" spans="1:6">
      <c r="A64" s="440" t="s">
        <v>279</v>
      </c>
      <c r="B64" s="161">
        <v>1310.3</v>
      </c>
      <c r="C64" s="161">
        <v>840.8</v>
      </c>
      <c r="D64" s="161">
        <v>1266.3</v>
      </c>
      <c r="E64" s="669">
        <v>3123.6</v>
      </c>
      <c r="F64" s="669">
        <v>8681</v>
      </c>
    </row>
    <row r="65" spans="1:6">
      <c r="A65" s="439" t="s">
        <v>43</v>
      </c>
      <c r="B65" s="37"/>
      <c r="C65" s="37"/>
      <c r="D65" s="37"/>
      <c r="E65" s="37"/>
    </row>
    <row r="66" spans="1:6">
      <c r="A66" s="40" t="s">
        <v>82</v>
      </c>
      <c r="B66" s="99">
        <v>104.3</v>
      </c>
      <c r="C66" s="99">
        <v>84.4</v>
      </c>
      <c r="D66" s="37">
        <v>211.8</v>
      </c>
      <c r="E66" s="37">
        <v>292.89999999999998</v>
      </c>
      <c r="F66">
        <v>1403.4</v>
      </c>
    </row>
    <row r="67" spans="1:6" ht="18.75" customHeight="1">
      <c r="A67" s="1874" t="s">
        <v>85</v>
      </c>
      <c r="B67" s="1874"/>
      <c r="C67" s="1874"/>
      <c r="D67" s="1874"/>
      <c r="E67" s="1874"/>
      <c r="F67" s="369"/>
    </row>
    <row r="68" spans="1:6">
      <c r="A68" s="1365"/>
      <c r="B68" s="1229">
        <v>2020</v>
      </c>
      <c r="C68" s="1229">
        <v>2021</v>
      </c>
      <c r="D68" s="1229">
        <v>2022</v>
      </c>
      <c r="E68" s="1371">
        <v>2023</v>
      </c>
      <c r="F68" s="245">
        <v>2024</v>
      </c>
    </row>
    <row r="69" spans="1:6">
      <c r="A69" s="40" t="s">
        <v>88</v>
      </c>
      <c r="B69" s="37">
        <v>24.3</v>
      </c>
      <c r="C69" s="37">
        <v>30.5</v>
      </c>
      <c r="D69" s="37">
        <v>112.7</v>
      </c>
      <c r="E69" s="37">
        <v>200.3</v>
      </c>
      <c r="F69" s="37">
        <v>182.5</v>
      </c>
    </row>
    <row r="70" spans="1:6">
      <c r="A70" s="40" t="s">
        <v>45</v>
      </c>
      <c r="B70" s="37">
        <v>122.4</v>
      </c>
      <c r="C70" s="99">
        <v>61</v>
      </c>
      <c r="D70" s="37">
        <v>66.2</v>
      </c>
      <c r="E70" s="37">
        <v>273.10000000000002</v>
      </c>
      <c r="F70" s="37">
        <v>551.20000000000005</v>
      </c>
    </row>
    <row r="71" spans="1:6">
      <c r="A71" s="40" t="s">
        <v>990</v>
      </c>
      <c r="B71" s="37">
        <v>807.8</v>
      </c>
      <c r="C71" s="99">
        <v>120</v>
      </c>
      <c r="D71" s="37">
        <v>330.5</v>
      </c>
      <c r="E71" s="37">
        <v>682.5</v>
      </c>
      <c r="F71" s="37">
        <v>734.9</v>
      </c>
    </row>
    <row r="72" spans="1:6">
      <c r="A72" s="40" t="s">
        <v>98</v>
      </c>
      <c r="B72" s="37">
        <v>80.400000000000006</v>
      </c>
      <c r="C72" s="37">
        <v>87.6</v>
      </c>
      <c r="D72" s="37">
        <v>135.5</v>
      </c>
      <c r="E72" s="37">
        <v>560.29999999999995</v>
      </c>
      <c r="F72" s="99">
        <v>11</v>
      </c>
    </row>
    <row r="73" spans="1:6">
      <c r="A73" s="40" t="s">
        <v>95</v>
      </c>
      <c r="B73" s="99">
        <v>112</v>
      </c>
      <c r="C73" s="37">
        <v>315.5</v>
      </c>
      <c r="D73" s="37">
        <v>382.2</v>
      </c>
      <c r="E73" s="37">
        <v>782.8</v>
      </c>
      <c r="F73" s="37">
        <v>1857.9</v>
      </c>
    </row>
    <row r="74" spans="1:6">
      <c r="A74" s="40" t="s">
        <v>1323</v>
      </c>
      <c r="B74" s="167" t="s">
        <v>60</v>
      </c>
      <c r="C74" s="167">
        <v>277.3</v>
      </c>
      <c r="D74" s="37">
        <v>159.9</v>
      </c>
      <c r="E74" s="37">
        <v>219.9</v>
      </c>
      <c r="F74" s="37">
        <v>3839.7</v>
      </c>
    </row>
    <row r="75" spans="1:6">
      <c r="A75" s="40" t="s">
        <v>84</v>
      </c>
      <c r="B75" s="99">
        <v>59.1</v>
      </c>
      <c r="C75" s="99">
        <v>141.80000000000001</v>
      </c>
      <c r="D75" s="37">
        <v>27.4</v>
      </c>
      <c r="E75" s="37">
        <v>331.7</v>
      </c>
      <c r="F75" s="37">
        <v>111.4</v>
      </c>
    </row>
    <row r="76" spans="1:6">
      <c r="A76" s="40"/>
      <c r="B76" s="37"/>
      <c r="C76" s="37"/>
      <c r="D76" s="37"/>
      <c r="E76" s="669"/>
    </row>
    <row r="77" spans="1:6">
      <c r="A77" s="45" t="s">
        <v>280</v>
      </c>
      <c r="B77" s="37"/>
      <c r="C77" s="37"/>
      <c r="D77" s="37"/>
      <c r="E77" s="37"/>
    </row>
    <row r="78" spans="1:6">
      <c r="A78" s="3" t="s">
        <v>279</v>
      </c>
      <c r="B78" s="436">
        <v>798</v>
      </c>
      <c r="C78" s="436">
        <v>785.9</v>
      </c>
      <c r="D78" s="161">
        <v>1745.9</v>
      </c>
      <c r="E78" s="669">
        <v>2187.1</v>
      </c>
      <c r="F78" s="669">
        <v>3808.5</v>
      </c>
    </row>
    <row r="79" spans="1:6" ht="18" customHeight="1">
      <c r="A79" s="439" t="s">
        <v>43</v>
      </c>
      <c r="B79" s="37"/>
      <c r="C79" s="37"/>
      <c r="D79" s="37"/>
      <c r="E79" s="37"/>
      <c r="F79" s="37"/>
    </row>
    <row r="80" spans="1:6">
      <c r="A80" s="40" t="s">
        <v>93</v>
      </c>
      <c r="B80" s="37">
        <v>100.1</v>
      </c>
      <c r="C80" s="37">
        <v>109.8</v>
      </c>
      <c r="D80" s="37">
        <v>116.1</v>
      </c>
      <c r="E80" s="37">
        <v>237.3</v>
      </c>
      <c r="F80" s="37">
        <v>33.9</v>
      </c>
    </row>
    <row r="81" spans="1:6">
      <c r="A81" s="40" t="s">
        <v>88</v>
      </c>
      <c r="B81" s="37">
        <v>30.9</v>
      </c>
      <c r="C81" s="37">
        <v>64.5</v>
      </c>
      <c r="D81" s="37">
        <v>64.8</v>
      </c>
      <c r="E81" s="37">
        <v>336.6</v>
      </c>
      <c r="F81" s="37">
        <v>152.1</v>
      </c>
    </row>
    <row r="82" spans="1:6">
      <c r="A82" s="40" t="s">
        <v>83</v>
      </c>
      <c r="B82" s="438" t="s">
        <v>60</v>
      </c>
      <c r="C82" s="438">
        <v>29.9</v>
      </c>
      <c r="D82" s="37">
        <v>100.5</v>
      </c>
      <c r="E82" s="37">
        <v>351.7</v>
      </c>
      <c r="F82" s="37">
        <v>544.70000000000005</v>
      </c>
    </row>
    <row r="83" spans="1:6">
      <c r="A83" s="40" t="s">
        <v>989</v>
      </c>
      <c r="B83" s="99">
        <v>189.3</v>
      </c>
      <c r="C83" s="99">
        <v>201.2</v>
      </c>
      <c r="D83" s="37">
        <v>562.29999999999995</v>
      </c>
      <c r="E83" s="37">
        <v>238.1</v>
      </c>
      <c r="F83" s="37">
        <v>684.5</v>
      </c>
    </row>
    <row r="84" spans="1:6">
      <c r="A84" s="40" t="s">
        <v>1324</v>
      </c>
      <c r="B84" s="37">
        <v>28.7</v>
      </c>
      <c r="C84" s="37">
        <v>6.5</v>
      </c>
      <c r="D84" s="37">
        <v>11.2</v>
      </c>
      <c r="E84" s="37">
        <v>20.6</v>
      </c>
      <c r="F84" s="37">
        <v>156.5</v>
      </c>
    </row>
    <row r="85" spans="1:6">
      <c r="A85" s="40" t="s">
        <v>47</v>
      </c>
      <c r="B85" s="99">
        <v>30</v>
      </c>
      <c r="C85" s="437" t="s">
        <v>60</v>
      </c>
      <c r="D85" s="37">
        <v>10.4</v>
      </c>
      <c r="E85" s="37">
        <v>18.399999999999999</v>
      </c>
      <c r="F85" s="37">
        <v>731.9</v>
      </c>
    </row>
    <row r="86" spans="1:6">
      <c r="A86" s="40" t="s">
        <v>1322</v>
      </c>
      <c r="B86" s="99">
        <v>23</v>
      </c>
      <c r="C86" s="437" t="s">
        <v>60</v>
      </c>
      <c r="D86" s="437" t="s">
        <v>60</v>
      </c>
      <c r="E86" s="935" t="s">
        <v>60</v>
      </c>
      <c r="F86" s="37">
        <v>57.4</v>
      </c>
    </row>
    <row r="87" spans="1:6">
      <c r="A87" s="40" t="s">
        <v>90</v>
      </c>
      <c r="B87" s="37">
        <v>399.2</v>
      </c>
      <c r="C87" s="37">
        <v>299.39999999999998</v>
      </c>
      <c r="D87" s="37">
        <v>644.20000000000005</v>
      </c>
      <c r="E87" s="37">
        <v>806.5</v>
      </c>
      <c r="F87" s="37">
        <v>1324.5</v>
      </c>
    </row>
    <row r="88" spans="1:6">
      <c r="A88" s="40" t="s">
        <v>91</v>
      </c>
      <c r="B88" s="37">
        <v>48.5</v>
      </c>
      <c r="C88" s="37">
        <v>81.099999999999994</v>
      </c>
      <c r="D88" s="37">
        <v>247.6</v>
      </c>
      <c r="E88" s="37">
        <v>198.5</v>
      </c>
      <c r="F88" s="37">
        <v>84.6</v>
      </c>
    </row>
    <row r="89" spans="1:6">
      <c r="A89" s="40"/>
      <c r="B89" s="37"/>
      <c r="C89" s="37"/>
      <c r="D89" s="37"/>
      <c r="E89" s="936"/>
      <c r="F89" s="37">
        <v>336.9</v>
      </c>
    </row>
    <row r="90" spans="1:6">
      <c r="A90" s="45" t="s">
        <v>96</v>
      </c>
      <c r="B90" s="41"/>
      <c r="C90" s="41"/>
      <c r="D90" s="41"/>
      <c r="E90" s="41"/>
    </row>
    <row r="91" spans="1:6">
      <c r="A91" s="3" t="s">
        <v>281</v>
      </c>
      <c r="B91" s="38">
        <v>2979.9</v>
      </c>
      <c r="C91" s="38">
        <v>3854.4</v>
      </c>
      <c r="D91" s="38">
        <v>8797.7999999999993</v>
      </c>
      <c r="E91" s="936">
        <v>7553</v>
      </c>
      <c r="F91" s="936">
        <v>11104</v>
      </c>
    </row>
    <row r="92" spans="1:6" ht="17.25" customHeight="1">
      <c r="A92" s="439" t="s">
        <v>43</v>
      </c>
      <c r="B92" s="41"/>
      <c r="C92" s="41"/>
      <c r="D92" s="41"/>
      <c r="E92" s="41"/>
      <c r="F92" s="41"/>
    </row>
    <row r="93" spans="1:6">
      <c r="A93" s="40" t="s">
        <v>82</v>
      </c>
      <c r="B93" s="41">
        <v>288.7</v>
      </c>
      <c r="C93" s="41">
        <v>420.3</v>
      </c>
      <c r="D93" s="41">
        <v>559.70000000000005</v>
      </c>
      <c r="E93" s="41">
        <v>629.20000000000005</v>
      </c>
      <c r="F93" s="41">
        <v>637.6</v>
      </c>
    </row>
    <row r="94" spans="1:6">
      <c r="A94" s="40" t="s">
        <v>94</v>
      </c>
      <c r="B94" s="41">
        <v>424.1</v>
      </c>
      <c r="C94" s="41">
        <v>420.8</v>
      </c>
      <c r="D94" s="41">
        <v>838.1</v>
      </c>
      <c r="E94" s="41">
        <v>483.8</v>
      </c>
      <c r="F94" s="41">
        <v>901.2</v>
      </c>
    </row>
    <row r="95" spans="1:6">
      <c r="A95" s="40" t="s">
        <v>83</v>
      </c>
      <c r="B95" s="41">
        <v>47.2</v>
      </c>
      <c r="C95" s="41">
        <v>60.7</v>
      </c>
      <c r="D95" s="41">
        <v>61.4</v>
      </c>
      <c r="E95" s="41">
        <v>115.3</v>
      </c>
      <c r="F95" s="41">
        <v>344.3</v>
      </c>
    </row>
    <row r="96" spans="1:6">
      <c r="A96" s="40" t="s">
        <v>989</v>
      </c>
      <c r="B96" s="41">
        <v>1428.4</v>
      </c>
      <c r="C96" s="41">
        <v>1600.8</v>
      </c>
      <c r="D96" s="41">
        <v>3169.9</v>
      </c>
      <c r="E96" s="41">
        <v>4031.4</v>
      </c>
      <c r="F96" s="41">
        <v>4575.8999999999996</v>
      </c>
    </row>
    <row r="97" spans="1:6">
      <c r="A97" s="40" t="s">
        <v>1324</v>
      </c>
      <c r="B97" s="42">
        <v>159.6</v>
      </c>
      <c r="C97" s="42">
        <v>62.9</v>
      </c>
      <c r="D97" s="41">
        <v>21.2</v>
      </c>
      <c r="E97" s="41">
        <v>117</v>
      </c>
      <c r="F97" s="41">
        <v>229.8</v>
      </c>
    </row>
    <row r="98" spans="1:6">
      <c r="A98" s="40" t="s">
        <v>89</v>
      </c>
      <c r="B98" s="42">
        <v>448.2</v>
      </c>
      <c r="C98" s="42">
        <v>917.6</v>
      </c>
      <c r="D98" s="41">
        <v>2163.1</v>
      </c>
      <c r="E98" s="41">
        <v>840.8</v>
      </c>
      <c r="F98" s="41">
        <v>2986.3</v>
      </c>
    </row>
    <row r="99" spans="1:6">
      <c r="A99" s="40" t="s">
        <v>1322</v>
      </c>
      <c r="B99" s="42">
        <v>22.9</v>
      </c>
      <c r="C99" s="42">
        <v>57.4</v>
      </c>
      <c r="D99" s="41">
        <v>16.600000000000001</v>
      </c>
      <c r="E99" s="41">
        <v>14.6</v>
      </c>
      <c r="F99" s="41">
        <v>12.5</v>
      </c>
    </row>
    <row r="100" spans="1:6">
      <c r="A100" s="40" t="s">
        <v>90</v>
      </c>
      <c r="B100" s="42">
        <v>250.5</v>
      </c>
      <c r="C100" s="42">
        <v>334.4</v>
      </c>
      <c r="D100" s="41">
        <v>1882.5</v>
      </c>
      <c r="E100" s="41">
        <v>1166.2</v>
      </c>
      <c r="F100" s="41">
        <v>1227.5999999999999</v>
      </c>
    </row>
    <row r="101" spans="1:6">
      <c r="A101" s="40" t="s">
        <v>1323</v>
      </c>
      <c r="B101" s="42">
        <v>34</v>
      </c>
      <c r="C101" s="42">
        <v>66.599999999999994</v>
      </c>
      <c r="D101" s="41">
        <v>105.9</v>
      </c>
      <c r="E101" s="41">
        <v>212.7</v>
      </c>
      <c r="F101" s="42">
        <v>174</v>
      </c>
    </row>
    <row r="102" spans="1:6">
      <c r="A102" s="242" t="s">
        <v>91</v>
      </c>
      <c r="B102" s="53">
        <v>92.8</v>
      </c>
      <c r="C102" s="53">
        <v>99.8</v>
      </c>
      <c r="D102" s="53">
        <v>123.1</v>
      </c>
      <c r="E102" s="53">
        <v>286.3</v>
      </c>
      <c r="F102" s="53">
        <v>431.1</v>
      </c>
    </row>
    <row r="103" spans="1:6">
      <c r="A103" s="44"/>
      <c r="B103" s="41"/>
      <c r="C103" s="41"/>
      <c r="D103" s="41"/>
    </row>
    <row r="104" spans="1:6" ht="15.75">
      <c r="A104" s="1959" t="s">
        <v>282</v>
      </c>
      <c r="B104" s="1959"/>
      <c r="C104" s="1959"/>
      <c r="D104" s="1959"/>
      <c r="E104" s="1959"/>
    </row>
    <row r="105" spans="1:6" ht="15.75">
      <c r="A105" s="1959" t="s">
        <v>283</v>
      </c>
      <c r="B105" s="1959"/>
      <c r="C105" s="1959"/>
      <c r="D105" s="1959"/>
      <c r="E105" s="1959"/>
    </row>
    <row r="106" spans="1:6">
      <c r="A106" s="1960" t="s">
        <v>37</v>
      </c>
      <c r="B106" s="1960"/>
      <c r="C106" s="1960"/>
      <c r="D106" s="1960"/>
      <c r="E106" s="369"/>
      <c r="F106" s="369"/>
    </row>
    <row r="107" spans="1:6">
      <c r="A107" s="1365"/>
      <c r="B107" s="1229">
        <v>2020</v>
      </c>
      <c r="C107" s="1229">
        <v>2021</v>
      </c>
      <c r="D107" s="1229">
        <v>2022</v>
      </c>
      <c r="E107" s="1230">
        <v>2023</v>
      </c>
      <c r="F107" s="1685">
        <v>2024</v>
      </c>
    </row>
    <row r="108" spans="1:6">
      <c r="A108" s="233"/>
      <c r="B108" s="54"/>
      <c r="C108" s="54"/>
      <c r="D108" s="54"/>
    </row>
    <row r="109" spans="1:6">
      <c r="A109" s="440" t="s">
        <v>81</v>
      </c>
      <c r="B109" s="38">
        <v>5088.2</v>
      </c>
      <c r="C109" s="161">
        <v>5481.1</v>
      </c>
      <c r="D109" s="436">
        <v>11810</v>
      </c>
      <c r="E109" s="669">
        <v>12863.7</v>
      </c>
      <c r="F109" s="669">
        <v>23593.5</v>
      </c>
    </row>
    <row r="110" spans="1:6" ht="18.75" customHeight="1">
      <c r="A110" s="439" t="s">
        <v>43</v>
      </c>
      <c r="B110" s="41"/>
      <c r="C110" s="41"/>
      <c r="D110" s="37"/>
      <c r="E110" s="41"/>
      <c r="F110" s="41"/>
    </row>
    <row r="111" spans="1:6">
      <c r="A111" s="40" t="s">
        <v>44</v>
      </c>
      <c r="B111" s="42">
        <v>493.1</v>
      </c>
      <c r="C111" s="42">
        <v>614.5</v>
      </c>
      <c r="D111" s="37">
        <v>887.6</v>
      </c>
      <c r="E111" s="41">
        <v>1159.4000000000001</v>
      </c>
      <c r="F111" s="41">
        <v>2074.9</v>
      </c>
    </row>
    <row r="112" spans="1:6">
      <c r="A112" s="40" t="s">
        <v>94</v>
      </c>
      <c r="B112" s="41">
        <v>479.3</v>
      </c>
      <c r="C112" s="41">
        <v>515.79999999999995</v>
      </c>
      <c r="D112" s="37">
        <v>1015.6</v>
      </c>
      <c r="E112" s="41">
        <v>1020.7</v>
      </c>
      <c r="F112" s="41">
        <v>1235.8</v>
      </c>
    </row>
    <row r="113" spans="1:6">
      <c r="A113" s="40" t="s">
        <v>97</v>
      </c>
      <c r="B113" s="41">
        <v>169.6</v>
      </c>
      <c r="C113" s="41">
        <v>151.6</v>
      </c>
      <c r="D113" s="37">
        <v>228.1</v>
      </c>
      <c r="E113" s="41">
        <v>740.1</v>
      </c>
      <c r="F113" s="41">
        <v>1440.2</v>
      </c>
    </row>
    <row r="114" spans="1:6">
      <c r="A114" s="40" t="s">
        <v>990</v>
      </c>
      <c r="B114" s="41">
        <v>2425.5</v>
      </c>
      <c r="C114" s="42">
        <v>1922</v>
      </c>
      <c r="D114" s="37">
        <v>4062.7</v>
      </c>
      <c r="E114" s="42">
        <v>4952</v>
      </c>
      <c r="F114" s="41">
        <v>5995.3</v>
      </c>
    </row>
    <row r="115" spans="1:6">
      <c r="A115" s="40" t="s">
        <v>1324</v>
      </c>
      <c r="B115" s="41">
        <v>188.3</v>
      </c>
      <c r="C115" s="41">
        <v>69.400000000000006</v>
      </c>
      <c r="D115" s="37">
        <v>32.4</v>
      </c>
      <c r="E115" s="41">
        <v>137.6</v>
      </c>
      <c r="F115" s="41">
        <v>397.3</v>
      </c>
    </row>
    <row r="116" spans="1:6">
      <c r="A116" s="40" t="s">
        <v>98</v>
      </c>
      <c r="B116" s="42">
        <v>558.6</v>
      </c>
      <c r="C116" s="42">
        <v>1005.2</v>
      </c>
      <c r="D116" s="99">
        <v>2309</v>
      </c>
      <c r="E116" s="41">
        <v>1419.5</v>
      </c>
      <c r="F116" s="41">
        <v>5576.1</v>
      </c>
    </row>
    <row r="117" spans="1:6">
      <c r="A117" s="40" t="s">
        <v>1322</v>
      </c>
      <c r="B117" s="42">
        <v>45.9</v>
      </c>
      <c r="C117" s="42">
        <v>57.4</v>
      </c>
      <c r="D117" s="37">
        <v>16.600000000000001</v>
      </c>
      <c r="E117" s="41">
        <v>14.6</v>
      </c>
      <c r="F117" s="41">
        <v>69.900000000000006</v>
      </c>
    </row>
    <row r="118" spans="1:6">
      <c r="A118" s="40" t="s">
        <v>95</v>
      </c>
      <c r="B118" s="41">
        <v>761.7</v>
      </c>
      <c r="C118" s="41">
        <v>949.3</v>
      </c>
      <c r="D118" s="37">
        <v>2908.9</v>
      </c>
      <c r="E118" s="41">
        <v>2755.5</v>
      </c>
      <c r="F118" s="41">
        <v>6391.8</v>
      </c>
    </row>
    <row r="119" spans="1:6">
      <c r="A119" s="40" t="s">
        <v>1323</v>
      </c>
      <c r="B119" s="42">
        <v>34</v>
      </c>
      <c r="C119" s="42">
        <v>343.9</v>
      </c>
      <c r="D119" s="37">
        <v>265.8</v>
      </c>
      <c r="E119" s="41">
        <v>432.6</v>
      </c>
      <c r="F119" s="41">
        <v>258.60000000000002</v>
      </c>
    </row>
    <row r="120" spans="1:6">
      <c r="A120" s="40" t="s">
        <v>91</v>
      </c>
      <c r="B120" s="41">
        <v>200.4</v>
      </c>
      <c r="C120" s="41">
        <v>322.7</v>
      </c>
      <c r="D120" s="37">
        <v>398.1</v>
      </c>
      <c r="E120" s="41">
        <v>816.5</v>
      </c>
      <c r="F120" s="41">
        <v>879.4</v>
      </c>
    </row>
    <row r="121" spans="1:6" ht="18" customHeight="1">
      <c r="A121" s="44" t="s">
        <v>788</v>
      </c>
      <c r="B121" s="41"/>
      <c r="C121" s="41"/>
      <c r="D121" s="41"/>
      <c r="E121" s="41"/>
    </row>
    <row r="122" spans="1:6">
      <c r="A122" s="440" t="s">
        <v>279</v>
      </c>
      <c r="B122" s="45">
        <v>639.20000000000005</v>
      </c>
      <c r="C122" s="45">
        <v>654.6</v>
      </c>
      <c r="D122" s="38">
        <v>1362.7</v>
      </c>
      <c r="E122" s="60">
        <v>3186.8</v>
      </c>
      <c r="F122" s="60">
        <v>5763.2</v>
      </c>
    </row>
    <row r="123" spans="1:6">
      <c r="A123" s="441" t="s">
        <v>284</v>
      </c>
      <c r="B123" s="41"/>
      <c r="C123" s="41"/>
      <c r="D123" s="41"/>
      <c r="E123" s="41"/>
      <c r="F123" s="41"/>
    </row>
    <row r="124" spans="1:6">
      <c r="A124" s="40" t="s">
        <v>44</v>
      </c>
      <c r="B124" s="41">
        <v>106.9</v>
      </c>
      <c r="C124" s="41">
        <v>92.8</v>
      </c>
      <c r="D124" s="41">
        <v>259.39999999999998</v>
      </c>
      <c r="E124" s="41">
        <v>401.6</v>
      </c>
      <c r="F124" s="42">
        <v>460</v>
      </c>
    </row>
    <row r="125" spans="1:6">
      <c r="A125" s="40" t="s">
        <v>53</v>
      </c>
      <c r="B125" s="42">
        <v>27</v>
      </c>
      <c r="C125" s="42">
        <v>32</v>
      </c>
      <c r="D125" s="41">
        <v>115.5</v>
      </c>
      <c r="E125" s="41">
        <v>251.4</v>
      </c>
      <c r="F125" s="41">
        <v>157.80000000000001</v>
      </c>
    </row>
    <row r="126" spans="1:6">
      <c r="A126" s="40" t="s">
        <v>45</v>
      </c>
      <c r="B126" s="41">
        <v>122.4</v>
      </c>
      <c r="C126" s="42">
        <v>61</v>
      </c>
      <c r="D126" s="41">
        <v>66.3</v>
      </c>
      <c r="E126" s="41">
        <v>297.60000000000002</v>
      </c>
      <c r="F126" s="41">
        <v>830.4</v>
      </c>
    </row>
    <row r="127" spans="1:6">
      <c r="A127" s="40" t="s">
        <v>252</v>
      </c>
      <c r="B127" s="41">
        <v>127.9</v>
      </c>
      <c r="C127" s="41">
        <v>122.3</v>
      </c>
      <c r="D127" s="41">
        <v>379.4</v>
      </c>
      <c r="E127" s="41">
        <v>691.2</v>
      </c>
      <c r="F127" s="41">
        <v>722.2</v>
      </c>
    </row>
    <row r="128" spans="1:6">
      <c r="A128" s="40" t="s">
        <v>98</v>
      </c>
      <c r="B128" s="41">
        <v>83.3</v>
      </c>
      <c r="C128" s="41">
        <v>102.5</v>
      </c>
      <c r="D128" s="42">
        <v>144</v>
      </c>
      <c r="E128" s="937">
        <v>569</v>
      </c>
      <c r="F128" s="41">
        <v>2.8</v>
      </c>
    </row>
    <row r="129" spans="1:6">
      <c r="A129" s="40" t="s">
        <v>48</v>
      </c>
      <c r="B129" s="41">
        <v>106.9</v>
      </c>
      <c r="C129" s="41">
        <v>102.2</v>
      </c>
      <c r="D129" s="41">
        <v>242.2</v>
      </c>
      <c r="E129" s="54">
        <v>553.9</v>
      </c>
      <c r="F129" s="54">
        <v>1910.9</v>
      </c>
    </row>
    <row r="130" spans="1:6">
      <c r="A130" s="40" t="s">
        <v>1323</v>
      </c>
      <c r="B130" s="438" t="s">
        <v>60</v>
      </c>
      <c r="C130" s="438">
        <v>64</v>
      </c>
      <c r="D130" s="41">
        <v>19.899999999999999</v>
      </c>
      <c r="E130" s="938" t="s">
        <v>60</v>
      </c>
      <c r="F130" s="54">
        <v>1303.3</v>
      </c>
    </row>
    <row r="131" spans="1:6">
      <c r="A131" s="40" t="s">
        <v>91</v>
      </c>
      <c r="B131" s="42">
        <v>64.8</v>
      </c>
      <c r="C131" s="42">
        <v>141.08000000000001</v>
      </c>
      <c r="D131" s="41">
        <v>155.9</v>
      </c>
      <c r="E131" s="54">
        <v>422.1</v>
      </c>
      <c r="F131" s="54">
        <v>378.6</v>
      </c>
    </row>
    <row r="132" spans="1:6">
      <c r="A132" s="40"/>
      <c r="B132" s="41"/>
      <c r="C132" s="41"/>
      <c r="D132" s="41"/>
      <c r="E132" s="54"/>
    </row>
    <row r="133" spans="1:6">
      <c r="A133" s="47" t="s">
        <v>285</v>
      </c>
      <c r="B133" s="41"/>
      <c r="C133" s="41"/>
      <c r="D133" s="41"/>
      <c r="E133" s="54"/>
    </row>
    <row r="134" spans="1:6">
      <c r="A134" s="440" t="s">
        <v>279</v>
      </c>
      <c r="B134" s="45">
        <v>194.9</v>
      </c>
      <c r="C134" s="45">
        <v>323.7</v>
      </c>
      <c r="D134" s="38">
        <v>367.2</v>
      </c>
      <c r="E134" s="939">
        <v>533.4</v>
      </c>
      <c r="F134" s="939">
        <v>563.20000000000005</v>
      </c>
    </row>
    <row r="135" spans="1:6">
      <c r="A135" s="441" t="s">
        <v>43</v>
      </c>
      <c r="B135" s="41"/>
      <c r="C135" s="41"/>
      <c r="D135" s="41"/>
      <c r="E135" s="54"/>
      <c r="F135" s="54"/>
    </row>
    <row r="136" spans="1:6">
      <c r="A136" s="40" t="s">
        <v>82</v>
      </c>
      <c r="B136" s="41">
        <v>33.6</v>
      </c>
      <c r="C136" s="42">
        <v>22</v>
      </c>
      <c r="D136" s="41">
        <v>35.700000000000003</v>
      </c>
      <c r="E136" s="937">
        <v>56</v>
      </c>
      <c r="F136" s="54">
        <v>35.700000000000003</v>
      </c>
    </row>
    <row r="137" spans="1:6">
      <c r="A137" s="40" t="s">
        <v>94</v>
      </c>
      <c r="B137" s="41">
        <v>28.2</v>
      </c>
      <c r="C137" s="41">
        <v>62.9</v>
      </c>
      <c r="D137" s="42">
        <v>62</v>
      </c>
      <c r="E137" s="54">
        <v>150.4</v>
      </c>
      <c r="F137" s="54">
        <v>138.4</v>
      </c>
    </row>
    <row r="138" spans="1:6">
      <c r="A138" s="40" t="s">
        <v>45</v>
      </c>
      <c r="B138" s="438" t="s">
        <v>60</v>
      </c>
      <c r="C138" s="438" t="s">
        <v>60</v>
      </c>
      <c r="D138" s="41">
        <v>6.1</v>
      </c>
      <c r="E138" s="54">
        <v>24.4</v>
      </c>
      <c r="F138" s="54">
        <v>6.1</v>
      </c>
    </row>
    <row r="139" spans="1:6">
      <c r="A139" s="40" t="s">
        <v>990</v>
      </c>
      <c r="B139" s="42">
        <v>116.2</v>
      </c>
      <c r="C139" s="42">
        <v>197.9</v>
      </c>
      <c r="D139" s="41">
        <v>209.4</v>
      </c>
      <c r="E139" s="54">
        <v>219.4</v>
      </c>
      <c r="F139" s="54">
        <v>233.8</v>
      </c>
    </row>
    <row r="140" spans="1:6">
      <c r="A140" s="40" t="s">
        <v>1324</v>
      </c>
      <c r="B140" s="42">
        <v>3</v>
      </c>
      <c r="C140" s="42">
        <v>6.5</v>
      </c>
      <c r="D140" s="41">
        <v>11.2</v>
      </c>
      <c r="E140" s="54">
        <v>20.6</v>
      </c>
      <c r="F140" s="54">
        <v>141.1</v>
      </c>
    </row>
    <row r="141" spans="1:6">
      <c r="A141" s="40" t="s">
        <v>286</v>
      </c>
      <c r="B141" s="438" t="s">
        <v>60</v>
      </c>
      <c r="C141" s="438" t="s">
        <v>60</v>
      </c>
      <c r="D141" s="41">
        <v>1.9</v>
      </c>
      <c r="E141" s="54">
        <v>12.1</v>
      </c>
      <c r="F141" s="54">
        <v>109.3</v>
      </c>
    </row>
    <row r="142" spans="1:6">
      <c r="A142" s="40" t="s">
        <v>1322</v>
      </c>
      <c r="B142" s="438" t="s">
        <v>60</v>
      </c>
      <c r="C142" s="438" t="s">
        <v>60</v>
      </c>
      <c r="D142" s="438" t="s">
        <v>60</v>
      </c>
      <c r="E142" s="54" t="s">
        <v>1035</v>
      </c>
      <c r="F142" s="54">
        <v>10.8</v>
      </c>
    </row>
    <row r="143" spans="1:6">
      <c r="A143" s="40" t="s">
        <v>95</v>
      </c>
      <c r="B143" s="41">
        <v>8.6999999999999993</v>
      </c>
      <c r="C143" s="41">
        <v>19.399999999999999</v>
      </c>
      <c r="D143" s="41">
        <v>41.2</v>
      </c>
      <c r="E143" s="54">
        <v>61.6</v>
      </c>
      <c r="F143" s="54">
        <v>23.9</v>
      </c>
    </row>
    <row r="144" spans="1:6">
      <c r="A144" s="40" t="s">
        <v>1325</v>
      </c>
      <c r="B144" s="438" t="s">
        <v>60</v>
      </c>
      <c r="C144" s="438" t="s">
        <v>60</v>
      </c>
      <c r="D144" s="42">
        <v>17</v>
      </c>
      <c r="E144" s="54">
        <v>16.5</v>
      </c>
      <c r="F144" s="54">
        <v>0.3</v>
      </c>
    </row>
    <row r="145" spans="1:6">
      <c r="A145" s="40" t="s">
        <v>91</v>
      </c>
      <c r="B145" s="41">
        <v>8.1999999999999993</v>
      </c>
      <c r="C145" s="41">
        <v>21.5</v>
      </c>
      <c r="D145" s="41">
        <v>10.9</v>
      </c>
      <c r="E145" s="54">
        <v>9.5</v>
      </c>
      <c r="F145" s="937">
        <v>16</v>
      </c>
    </row>
    <row r="146" spans="1:6">
      <c r="A146" s="40"/>
      <c r="B146" s="41"/>
      <c r="C146" s="41"/>
      <c r="D146" s="41"/>
      <c r="E146" s="54"/>
    </row>
    <row r="147" spans="1:6" ht="20.25" customHeight="1">
      <c r="A147" s="44" t="s">
        <v>287</v>
      </c>
      <c r="B147" s="41"/>
      <c r="C147" s="41"/>
      <c r="D147" s="41"/>
      <c r="E147" s="54"/>
    </row>
    <row r="148" spans="1:6">
      <c r="A148" s="440" t="s">
        <v>279</v>
      </c>
      <c r="B148" s="38">
        <v>179.1</v>
      </c>
      <c r="C148" s="38">
        <v>258.39999999999998</v>
      </c>
      <c r="D148" s="38">
        <v>489.1</v>
      </c>
      <c r="E148" s="939">
        <v>404.8</v>
      </c>
      <c r="F148" s="939">
        <v>2084.8000000000002</v>
      </c>
    </row>
    <row r="149" spans="1:6">
      <c r="A149" s="441" t="s">
        <v>43</v>
      </c>
      <c r="B149" s="41"/>
      <c r="C149" s="41"/>
      <c r="D149" s="41"/>
      <c r="E149" s="54"/>
      <c r="F149" s="54"/>
    </row>
    <row r="150" spans="1:6">
      <c r="A150" s="40" t="s">
        <v>93</v>
      </c>
      <c r="B150" s="41">
        <v>5.8</v>
      </c>
      <c r="C150" s="41">
        <v>4.3</v>
      </c>
      <c r="D150" s="41">
        <v>6.1</v>
      </c>
      <c r="E150" s="54">
        <v>38.5</v>
      </c>
      <c r="F150" s="54">
        <v>90.3</v>
      </c>
    </row>
    <row r="151" spans="1:6">
      <c r="A151" s="40" t="s">
        <v>94</v>
      </c>
      <c r="B151" s="41">
        <v>40.6</v>
      </c>
      <c r="C151" s="42">
        <v>68</v>
      </c>
      <c r="D151" s="41">
        <v>322.60000000000002</v>
      </c>
      <c r="E151" s="54">
        <v>15.5</v>
      </c>
      <c r="F151" s="54">
        <v>203.5</v>
      </c>
    </row>
    <row r="152" spans="1:6">
      <c r="A152" s="40" t="s">
        <v>45</v>
      </c>
      <c r="B152" s="41">
        <v>7.8</v>
      </c>
      <c r="C152" s="41">
        <v>8.1999999999999993</v>
      </c>
      <c r="D152" s="41">
        <v>9.3000000000000007</v>
      </c>
      <c r="E152" s="54">
        <v>16.399999999999999</v>
      </c>
      <c r="F152" s="54">
        <v>61.9</v>
      </c>
    </row>
    <row r="153" spans="1:6">
      <c r="A153" s="40" t="s">
        <v>989</v>
      </c>
      <c r="B153" s="42">
        <v>40.9</v>
      </c>
      <c r="C153" s="42">
        <v>104.2</v>
      </c>
      <c r="D153" s="41">
        <v>72.599999999999994</v>
      </c>
      <c r="E153" s="54">
        <v>188.5</v>
      </c>
      <c r="F153" s="54">
        <v>1462.5</v>
      </c>
    </row>
    <row r="154" spans="1:6">
      <c r="A154" s="40" t="s">
        <v>89</v>
      </c>
      <c r="B154" s="41">
        <v>38.1</v>
      </c>
      <c r="C154" s="41">
        <v>30.4</v>
      </c>
      <c r="D154" s="42">
        <v>23</v>
      </c>
      <c r="E154" s="54">
        <v>58.4</v>
      </c>
      <c r="F154" s="54">
        <v>19.2</v>
      </c>
    </row>
    <row r="155" spans="1:6">
      <c r="A155" s="40" t="s">
        <v>1193</v>
      </c>
      <c r="B155" s="438" t="s">
        <v>60</v>
      </c>
      <c r="C155" s="438" t="s">
        <v>60</v>
      </c>
      <c r="D155" s="438" t="s">
        <v>60</v>
      </c>
      <c r="E155" s="54" t="s">
        <v>1457</v>
      </c>
      <c r="F155" s="937">
        <v>152</v>
      </c>
    </row>
    <row r="156" spans="1:6">
      <c r="A156" s="40" t="s">
        <v>95</v>
      </c>
      <c r="B156" s="41">
        <v>43.6</v>
      </c>
      <c r="C156" s="41">
        <v>40.700000000000003</v>
      </c>
      <c r="D156" s="42">
        <v>50</v>
      </c>
      <c r="E156" s="54">
        <v>12.6</v>
      </c>
      <c r="F156" s="938" t="s">
        <v>60</v>
      </c>
    </row>
    <row r="157" spans="1:6">
      <c r="A157" s="40" t="s">
        <v>84</v>
      </c>
      <c r="B157" s="41">
        <v>2.2999999999999998</v>
      </c>
      <c r="C157" s="41">
        <v>2.6</v>
      </c>
      <c r="D157" s="41">
        <v>5.5</v>
      </c>
      <c r="E157" s="54">
        <v>34</v>
      </c>
      <c r="F157" s="54">
        <v>55.8</v>
      </c>
    </row>
    <row r="158" spans="1:6">
      <c r="A158" s="47" t="s">
        <v>288</v>
      </c>
      <c r="B158" s="54"/>
      <c r="C158" s="54"/>
      <c r="D158" s="54"/>
    </row>
    <row r="159" spans="1:6">
      <c r="A159" s="3" t="s">
        <v>279</v>
      </c>
      <c r="B159" s="60">
        <v>96.6</v>
      </c>
      <c r="C159" s="442">
        <v>88</v>
      </c>
      <c r="D159" s="60">
        <v>3924.9</v>
      </c>
      <c r="E159" s="939">
        <v>836.8</v>
      </c>
      <c r="F159" s="936">
        <v>2350</v>
      </c>
    </row>
    <row r="160" spans="1:6">
      <c r="A160" s="374" t="s">
        <v>43</v>
      </c>
      <c r="B160" s="88"/>
      <c r="C160" s="88"/>
      <c r="D160" s="88"/>
      <c r="E160" s="54"/>
      <c r="F160" s="54"/>
    </row>
    <row r="161" spans="1:6">
      <c r="A161" s="40" t="s">
        <v>44</v>
      </c>
      <c r="B161" s="443" t="s">
        <v>60</v>
      </c>
      <c r="C161" s="443" t="s">
        <v>60</v>
      </c>
      <c r="D161" s="443" t="s">
        <v>60</v>
      </c>
      <c r="E161" s="54" t="s">
        <v>1035</v>
      </c>
    </row>
    <row r="162" spans="1:6">
      <c r="A162" s="40" t="s">
        <v>88</v>
      </c>
      <c r="B162" s="443">
        <v>2.5</v>
      </c>
      <c r="C162" s="443">
        <v>0.7</v>
      </c>
      <c r="D162" s="88">
        <v>141.80000000000001</v>
      </c>
      <c r="E162" s="54">
        <v>29.8</v>
      </c>
      <c r="F162" s="54">
        <v>85.8</v>
      </c>
    </row>
    <row r="163" spans="1:6">
      <c r="A163" s="40" t="s">
        <v>989</v>
      </c>
      <c r="B163" s="158">
        <v>20.8</v>
      </c>
      <c r="C163" s="158">
        <v>5.5</v>
      </c>
      <c r="D163" s="88">
        <v>1202.9000000000001</v>
      </c>
      <c r="E163" s="54">
        <v>250.1</v>
      </c>
      <c r="F163" s="54">
        <v>719.6</v>
      </c>
    </row>
    <row r="164" spans="1:6">
      <c r="A164" s="40" t="s">
        <v>98</v>
      </c>
      <c r="B164" s="443">
        <v>47.8</v>
      </c>
      <c r="C164" s="443">
        <v>76.5</v>
      </c>
      <c r="D164" s="88">
        <v>1397.5</v>
      </c>
      <c r="E164" s="54">
        <v>311.39999999999998</v>
      </c>
      <c r="F164" s="54">
        <v>838.2</v>
      </c>
    </row>
    <row r="165" spans="1:6">
      <c r="A165" s="40" t="s">
        <v>48</v>
      </c>
      <c r="B165" s="443">
        <v>25.5</v>
      </c>
      <c r="C165" s="443">
        <v>5.4</v>
      </c>
      <c r="D165" s="88">
        <v>1182.7</v>
      </c>
      <c r="E165" s="54">
        <v>245.5</v>
      </c>
      <c r="F165" s="54">
        <v>706.4</v>
      </c>
    </row>
    <row r="166" spans="1:6">
      <c r="A166" s="47" t="s">
        <v>289</v>
      </c>
      <c r="B166" s="88"/>
      <c r="C166" s="88"/>
      <c r="D166" s="88"/>
    </row>
    <row r="167" spans="1:6">
      <c r="A167" s="44" t="s">
        <v>290</v>
      </c>
      <c r="B167" s="88"/>
      <c r="C167" s="88"/>
      <c r="D167" s="88"/>
    </row>
    <row r="168" spans="1:6">
      <c r="A168" s="3" t="s">
        <v>279</v>
      </c>
      <c r="B168" s="60">
        <v>993.2</v>
      </c>
      <c r="C168" s="60">
        <v>631.6</v>
      </c>
      <c r="D168" s="60">
        <v>1305.0999999999999</v>
      </c>
      <c r="E168" s="939">
        <v>695.7</v>
      </c>
      <c r="F168" s="936">
        <v>1993</v>
      </c>
    </row>
    <row r="169" spans="1:6">
      <c r="A169" s="374" t="s">
        <v>43</v>
      </c>
      <c r="B169" s="88"/>
      <c r="C169" s="88"/>
      <c r="D169" s="88"/>
      <c r="E169" s="54"/>
      <c r="F169" s="54"/>
    </row>
    <row r="170" spans="1:6">
      <c r="A170" s="40" t="s">
        <v>44</v>
      </c>
      <c r="B170" s="88">
        <v>49.1</v>
      </c>
      <c r="C170" s="88">
        <v>64.3</v>
      </c>
      <c r="D170" s="88">
        <v>107.5</v>
      </c>
      <c r="E170" s="54">
        <v>61.2</v>
      </c>
      <c r="F170" s="937">
        <v>873</v>
      </c>
    </row>
    <row r="171" spans="1:6">
      <c r="A171" s="40" t="s">
        <v>88</v>
      </c>
      <c r="B171" s="88">
        <v>9.4</v>
      </c>
      <c r="C171" s="88">
        <v>4.7</v>
      </c>
      <c r="D171" s="88">
        <v>29.1</v>
      </c>
      <c r="E171" s="54">
        <v>61.5</v>
      </c>
      <c r="F171" s="54">
        <v>22.1</v>
      </c>
    </row>
    <row r="172" spans="1:6">
      <c r="A172" s="40" t="s">
        <v>45</v>
      </c>
      <c r="B172" s="202">
        <v>7.8</v>
      </c>
      <c r="C172" s="202">
        <v>44.3</v>
      </c>
      <c r="D172" s="88">
        <v>14.1</v>
      </c>
      <c r="E172" s="54">
        <v>97.4</v>
      </c>
      <c r="F172" s="54">
        <v>159.69999999999999</v>
      </c>
    </row>
    <row r="173" spans="1:6">
      <c r="A173" s="40" t="s">
        <v>252</v>
      </c>
      <c r="B173" s="88">
        <v>754.7</v>
      </c>
      <c r="C173" s="88">
        <v>70.400000000000006</v>
      </c>
      <c r="D173" s="88">
        <v>519.29999999999995</v>
      </c>
      <c r="E173" s="54">
        <v>51.6</v>
      </c>
      <c r="F173" s="54">
        <v>51.6</v>
      </c>
    </row>
    <row r="174" spans="1:6">
      <c r="A174" s="40" t="s">
        <v>1324</v>
      </c>
      <c r="B174" s="88">
        <v>25.6</v>
      </c>
      <c r="C174" s="202" t="s">
        <v>60</v>
      </c>
      <c r="D174" s="202" t="s">
        <v>60</v>
      </c>
      <c r="E174" s="935" t="s">
        <v>60</v>
      </c>
      <c r="F174" s="54">
        <v>10.3</v>
      </c>
    </row>
    <row r="175" spans="1:6">
      <c r="A175" s="40" t="s">
        <v>89</v>
      </c>
      <c r="B175" s="88">
        <v>37.5</v>
      </c>
      <c r="C175" s="88">
        <v>37.9</v>
      </c>
      <c r="D175" s="88">
        <v>32.200000000000003</v>
      </c>
      <c r="E175" s="54">
        <v>14.6</v>
      </c>
      <c r="F175" s="54">
        <v>286.7</v>
      </c>
    </row>
    <row r="176" spans="1:6">
      <c r="A176" s="40" t="s">
        <v>1193</v>
      </c>
      <c r="B176" s="158">
        <v>23</v>
      </c>
      <c r="C176" s="202" t="s">
        <v>60</v>
      </c>
      <c r="D176" s="202" t="s">
        <v>60</v>
      </c>
      <c r="E176" s="935" t="s">
        <v>60</v>
      </c>
      <c r="F176" s="54">
        <v>17.2</v>
      </c>
    </row>
    <row r="177" spans="1:6">
      <c r="A177" s="40" t="s">
        <v>48</v>
      </c>
      <c r="B177" s="202">
        <v>100.2</v>
      </c>
      <c r="C177" s="202">
        <v>350.9</v>
      </c>
      <c r="D177" s="444">
        <v>540.20000000000005</v>
      </c>
      <c r="E177" s="37"/>
      <c r="F177" s="37">
        <v>565.29999999999995</v>
      </c>
    </row>
    <row r="178" spans="1:6">
      <c r="A178" s="40" t="s">
        <v>1323</v>
      </c>
      <c r="B178" s="202" t="s">
        <v>60</v>
      </c>
      <c r="C178" s="202">
        <v>209.5</v>
      </c>
      <c r="D178" s="202" t="s">
        <v>60</v>
      </c>
      <c r="E178" s="99">
        <v>88</v>
      </c>
      <c r="F178" s="935" t="s">
        <v>60</v>
      </c>
    </row>
    <row r="179" spans="1:6">
      <c r="A179" s="40" t="s">
        <v>91</v>
      </c>
      <c r="B179" s="158">
        <v>34.5</v>
      </c>
      <c r="C179" s="158">
        <v>59.1</v>
      </c>
      <c r="D179" s="88">
        <v>62.7</v>
      </c>
      <c r="E179" s="54">
        <v>32.5</v>
      </c>
      <c r="F179" s="54">
        <v>34.6</v>
      </c>
    </row>
    <row r="180" spans="1:6">
      <c r="A180" s="44" t="s">
        <v>806</v>
      </c>
      <c r="B180" s="445" t="s">
        <v>60</v>
      </c>
      <c r="C180" s="445" t="s">
        <v>60</v>
      </c>
      <c r="D180" s="445" t="s">
        <v>60</v>
      </c>
      <c r="E180" s="54"/>
      <c r="F180" s="54"/>
    </row>
    <row r="181" spans="1:6">
      <c r="A181" s="374" t="s">
        <v>43</v>
      </c>
      <c r="B181" s="88"/>
      <c r="C181" s="88"/>
      <c r="D181" s="88"/>
      <c r="E181" s="940" t="s">
        <v>60</v>
      </c>
      <c r="F181" s="54">
        <v>129.80000000000001</v>
      </c>
    </row>
    <row r="182" spans="1:6" ht="17.25" customHeight="1">
      <c r="A182" s="40" t="s">
        <v>88</v>
      </c>
      <c r="B182" s="202" t="s">
        <v>60</v>
      </c>
      <c r="C182" s="202" t="s">
        <v>60</v>
      </c>
      <c r="D182" s="202" t="s">
        <v>60</v>
      </c>
      <c r="E182" s="54"/>
      <c r="F182" s="54"/>
    </row>
    <row r="183" spans="1:6">
      <c r="A183" s="40" t="s">
        <v>252</v>
      </c>
      <c r="B183" s="202" t="s">
        <v>60</v>
      </c>
      <c r="C183" s="202" t="s">
        <v>60</v>
      </c>
      <c r="D183" s="202" t="s">
        <v>60</v>
      </c>
      <c r="E183" s="935" t="s">
        <v>60</v>
      </c>
      <c r="F183" s="54">
        <v>94.8</v>
      </c>
    </row>
    <row r="184" spans="1:6">
      <c r="A184" s="44" t="s">
        <v>291</v>
      </c>
      <c r="B184" s="88"/>
      <c r="C184" s="88"/>
      <c r="D184" s="88"/>
      <c r="E184" s="935" t="s">
        <v>60</v>
      </c>
      <c r="F184" s="937">
        <v>35</v>
      </c>
    </row>
    <row r="185" spans="1:6">
      <c r="A185" s="3" t="s">
        <v>279</v>
      </c>
      <c r="B185" s="60">
        <v>2985.2</v>
      </c>
      <c r="C185" s="60">
        <v>3524.7</v>
      </c>
      <c r="D185" s="442">
        <v>4361</v>
      </c>
      <c r="E185" s="939">
        <v>7206.2</v>
      </c>
      <c r="F185" s="936">
        <v>9424.5</v>
      </c>
    </row>
    <row r="186" spans="1:6" ht="13.5" customHeight="1">
      <c r="A186" s="374" t="s">
        <v>43</v>
      </c>
      <c r="B186" s="88"/>
      <c r="C186" s="88"/>
      <c r="D186" s="88"/>
      <c r="E186" s="54"/>
      <c r="F186" s="54"/>
    </row>
    <row r="187" spans="1:6">
      <c r="A187" s="40" t="s">
        <v>82</v>
      </c>
      <c r="B187" s="88">
        <v>297.7</v>
      </c>
      <c r="C187" s="88">
        <v>431.1</v>
      </c>
      <c r="D187" s="88">
        <v>478.9</v>
      </c>
      <c r="E187" s="54">
        <v>602.1</v>
      </c>
      <c r="F187" s="54">
        <v>521.1</v>
      </c>
    </row>
    <row r="188" spans="1:6">
      <c r="A188" s="40" t="s">
        <v>94</v>
      </c>
      <c r="B188" s="158">
        <v>371.6</v>
      </c>
      <c r="C188" s="158">
        <v>347.5</v>
      </c>
      <c r="D188" s="88">
        <v>344.6</v>
      </c>
      <c r="E188" s="54">
        <v>512.1</v>
      </c>
      <c r="F188" s="54">
        <v>628.20000000000005</v>
      </c>
    </row>
    <row r="189" spans="1:6">
      <c r="A189" s="40" t="s">
        <v>97</v>
      </c>
      <c r="B189" s="158">
        <v>31.6</v>
      </c>
      <c r="C189" s="158">
        <v>38.1</v>
      </c>
      <c r="D189" s="88">
        <v>132.30000000000001</v>
      </c>
      <c r="E189" s="54">
        <v>304.3</v>
      </c>
      <c r="F189" s="54">
        <v>382.1</v>
      </c>
    </row>
    <row r="190" spans="1:6">
      <c r="A190" s="40" t="s">
        <v>989</v>
      </c>
      <c r="B190" s="158">
        <v>1365</v>
      </c>
      <c r="C190" s="88">
        <v>1421.7</v>
      </c>
      <c r="D190" s="88">
        <v>1679.1</v>
      </c>
      <c r="E190" s="54">
        <v>3551.2</v>
      </c>
      <c r="F190" s="54">
        <v>2805.6</v>
      </c>
    </row>
    <row r="191" spans="1:6">
      <c r="A191" s="40" t="s">
        <v>1324</v>
      </c>
      <c r="B191" s="158">
        <v>159.69999999999999</v>
      </c>
      <c r="C191" s="158">
        <v>62.9</v>
      </c>
      <c r="D191" s="88">
        <v>21.2</v>
      </c>
      <c r="E191" s="937">
        <v>117</v>
      </c>
      <c r="F191" s="54">
        <v>223.9</v>
      </c>
    </row>
    <row r="192" spans="1:6">
      <c r="A192" s="40" t="s">
        <v>286</v>
      </c>
      <c r="B192" s="158">
        <v>351.9</v>
      </c>
      <c r="C192" s="158">
        <v>757.9</v>
      </c>
      <c r="D192" s="88">
        <v>710.4</v>
      </c>
      <c r="E192" s="937">
        <v>454</v>
      </c>
      <c r="F192" s="54">
        <v>959</v>
      </c>
    </row>
    <row r="193" spans="1:6">
      <c r="A193" s="40" t="s">
        <v>1322</v>
      </c>
      <c r="B193" s="158">
        <v>22.9</v>
      </c>
      <c r="C193" s="158">
        <v>57.4</v>
      </c>
      <c r="D193" s="88">
        <v>16.600000000000001</v>
      </c>
      <c r="E193" s="937">
        <v>2</v>
      </c>
      <c r="F193" s="54">
        <v>41.9</v>
      </c>
    </row>
    <row r="194" spans="1:6">
      <c r="A194" s="40" t="s">
        <v>48</v>
      </c>
      <c r="B194" s="88">
        <v>476.8</v>
      </c>
      <c r="C194" s="88">
        <v>430.7</v>
      </c>
      <c r="D194" s="88">
        <v>852.6</v>
      </c>
      <c r="E194" s="54">
        <v>1464.1</v>
      </c>
      <c r="F194" s="54">
        <v>3737.1</v>
      </c>
    </row>
    <row r="195" spans="1:6">
      <c r="A195" s="40" t="s">
        <v>1323</v>
      </c>
      <c r="B195" s="158">
        <v>34</v>
      </c>
      <c r="C195" s="158">
        <v>70.400000000000006</v>
      </c>
      <c r="D195" s="88">
        <v>228.9</v>
      </c>
      <c r="E195" s="54">
        <v>328.1</v>
      </c>
      <c r="F195" s="54">
        <v>258.3</v>
      </c>
    </row>
    <row r="196" spans="1:6">
      <c r="A196" s="242" t="s">
        <v>91</v>
      </c>
      <c r="B196" s="346">
        <v>90.6</v>
      </c>
      <c r="C196" s="346">
        <v>97.7</v>
      </c>
      <c r="D196" s="346">
        <v>163.1</v>
      </c>
      <c r="E196" s="346">
        <v>318.39999999999998</v>
      </c>
      <c r="F196" s="346">
        <v>391.4</v>
      </c>
    </row>
    <row r="197" spans="1:6">
      <c r="A197" s="40"/>
      <c r="B197" s="243"/>
      <c r="C197" s="243"/>
      <c r="D197" s="243"/>
    </row>
    <row r="198" spans="1:6" ht="15.75">
      <c r="A198" s="1961" t="s">
        <v>686</v>
      </c>
      <c r="B198" s="1961"/>
      <c r="C198" s="1961"/>
      <c r="D198" s="1961"/>
    </row>
    <row r="199" spans="1:6" ht="15.75">
      <c r="A199" s="1959" t="s">
        <v>687</v>
      </c>
      <c r="B199" s="1959"/>
      <c r="C199" s="1959"/>
      <c r="D199" s="1959"/>
    </row>
    <row r="200" spans="1:6">
      <c r="A200" s="1962" t="s">
        <v>992</v>
      </c>
      <c r="B200" s="1962"/>
      <c r="C200" s="1962"/>
      <c r="D200" s="1962"/>
      <c r="E200" s="1206"/>
      <c r="F200" s="369"/>
    </row>
    <row r="201" spans="1:6">
      <c r="A201" s="1365"/>
      <c r="B201" s="1229">
        <v>2020</v>
      </c>
      <c r="C201" s="1229">
        <v>2021</v>
      </c>
      <c r="D201" s="1229">
        <v>2022</v>
      </c>
      <c r="E201" s="1230">
        <v>2023</v>
      </c>
      <c r="F201" s="1229">
        <v>2024</v>
      </c>
    </row>
    <row r="202" spans="1:6">
      <c r="A202" s="51" t="s">
        <v>38</v>
      </c>
      <c r="B202" s="60">
        <v>5088.2</v>
      </c>
      <c r="C202" s="60">
        <v>5481.1</v>
      </c>
      <c r="D202" s="442">
        <v>11810</v>
      </c>
      <c r="E202" s="936">
        <v>12863.7</v>
      </c>
      <c r="F202" s="936">
        <v>23593.5</v>
      </c>
    </row>
    <row r="203" spans="1:6" ht="9.75" customHeight="1">
      <c r="A203" s="41"/>
      <c r="B203" s="88"/>
      <c r="C203" s="88"/>
      <c r="D203" s="88"/>
      <c r="E203" s="54"/>
      <c r="F203" s="54"/>
    </row>
    <row r="204" spans="1:6">
      <c r="A204" s="41" t="s">
        <v>813</v>
      </c>
      <c r="B204" s="88">
        <v>154.30000000000001</v>
      </c>
      <c r="C204" s="212">
        <v>317.10000000000002</v>
      </c>
      <c r="D204" s="88">
        <v>326.2</v>
      </c>
      <c r="E204" s="54">
        <v>241.1</v>
      </c>
      <c r="F204" s="54">
        <v>1239.7</v>
      </c>
    </row>
    <row r="205" spans="1:6">
      <c r="A205" s="41" t="s">
        <v>39</v>
      </c>
      <c r="B205" s="88">
        <v>1.7</v>
      </c>
      <c r="C205" s="202" t="s">
        <v>60</v>
      </c>
      <c r="D205" s="202" t="s">
        <v>60</v>
      </c>
      <c r="E205" s="935" t="s">
        <v>60</v>
      </c>
      <c r="F205" s="935">
        <v>60.3</v>
      </c>
    </row>
    <row r="206" spans="1:6">
      <c r="A206" s="41" t="s">
        <v>993</v>
      </c>
      <c r="B206" s="88"/>
      <c r="C206" s="212"/>
      <c r="D206" s="88"/>
      <c r="E206" s="54"/>
      <c r="F206" s="54"/>
    </row>
    <row r="207" spans="1:6">
      <c r="A207" s="41" t="s">
        <v>459</v>
      </c>
      <c r="B207" s="158">
        <v>270.5</v>
      </c>
      <c r="C207" s="202">
        <v>98.5</v>
      </c>
      <c r="D207" s="158">
        <v>409</v>
      </c>
      <c r="E207" s="54">
        <v>244.4</v>
      </c>
      <c r="F207" s="54">
        <v>3575.4</v>
      </c>
    </row>
    <row r="208" spans="1:6">
      <c r="A208" s="41" t="s">
        <v>292</v>
      </c>
      <c r="B208" s="444"/>
      <c r="C208" s="320"/>
      <c r="D208" s="444"/>
      <c r="E208" s="37"/>
      <c r="F208" s="37"/>
    </row>
    <row r="209" spans="1:6">
      <c r="A209" s="41" t="s">
        <v>1326</v>
      </c>
      <c r="B209" s="446">
        <v>419</v>
      </c>
      <c r="C209" s="447">
        <v>225.8</v>
      </c>
      <c r="D209" s="444">
        <v>4072.8</v>
      </c>
      <c r="E209" s="37">
        <v>1217.0999999999999</v>
      </c>
      <c r="F209" s="37">
        <v>2972.7</v>
      </c>
    </row>
    <row r="210" spans="1:6">
      <c r="A210" s="41" t="s">
        <v>293</v>
      </c>
      <c r="B210" s="444">
        <v>293.7</v>
      </c>
      <c r="C210" s="447">
        <v>173</v>
      </c>
      <c r="D210" s="444">
        <v>409.7</v>
      </c>
      <c r="E210" s="37">
        <v>706.7</v>
      </c>
      <c r="F210" s="37">
        <v>1234.2</v>
      </c>
    </row>
    <row r="211" spans="1:6">
      <c r="A211" s="41" t="s">
        <v>457</v>
      </c>
      <c r="B211" s="444"/>
      <c r="C211" s="320"/>
      <c r="D211" s="444"/>
      <c r="E211" s="37"/>
      <c r="F211" s="37"/>
    </row>
    <row r="212" spans="1:6">
      <c r="A212" s="41" t="s">
        <v>1327</v>
      </c>
      <c r="B212" s="88">
        <v>130.9</v>
      </c>
      <c r="C212" s="212">
        <v>96.8</v>
      </c>
      <c r="D212" s="158">
        <v>224</v>
      </c>
      <c r="E212" s="54">
        <v>198.7</v>
      </c>
      <c r="F212" s="54">
        <v>504.5</v>
      </c>
    </row>
    <row r="213" spans="1:6">
      <c r="A213" s="41" t="s">
        <v>119</v>
      </c>
      <c r="B213" s="158">
        <v>566</v>
      </c>
      <c r="C213" s="202">
        <v>244.9</v>
      </c>
      <c r="D213" s="88">
        <v>322.3</v>
      </c>
      <c r="E213" s="54">
        <v>304.39999999999998</v>
      </c>
      <c r="F213" s="54">
        <v>5148.3</v>
      </c>
    </row>
    <row r="214" spans="1:6">
      <c r="A214" s="41" t="s">
        <v>21</v>
      </c>
      <c r="B214" s="158">
        <v>75.599999999999994</v>
      </c>
      <c r="C214" s="202">
        <v>69</v>
      </c>
      <c r="D214" s="88">
        <v>75.099999999999994</v>
      </c>
      <c r="E214" s="937">
        <v>176</v>
      </c>
      <c r="F214" s="54">
        <v>176.1</v>
      </c>
    </row>
    <row r="215" spans="1:6">
      <c r="A215" s="41" t="s">
        <v>120</v>
      </c>
      <c r="B215" s="448">
        <v>43.9</v>
      </c>
      <c r="C215" s="448">
        <v>21.5</v>
      </c>
      <c r="D215" s="88">
        <v>26.3</v>
      </c>
      <c r="E215" s="54">
        <v>47.6</v>
      </c>
      <c r="F215" s="54">
        <v>82.4</v>
      </c>
    </row>
    <row r="216" spans="1:6">
      <c r="A216" s="41" t="s">
        <v>994</v>
      </c>
      <c r="B216" s="202" t="s">
        <v>60</v>
      </c>
      <c r="C216" s="202" t="s">
        <v>60</v>
      </c>
      <c r="D216" s="202" t="s">
        <v>60</v>
      </c>
      <c r="E216" s="935" t="s">
        <v>60</v>
      </c>
      <c r="F216" s="937">
        <v>11</v>
      </c>
    </row>
    <row r="217" spans="1:6">
      <c r="A217" s="41" t="s">
        <v>461</v>
      </c>
      <c r="B217" s="202" t="s">
        <v>60</v>
      </c>
      <c r="C217" s="448">
        <v>2.8</v>
      </c>
      <c r="D217" s="88">
        <v>0.3</v>
      </c>
      <c r="E217" s="937">
        <v>4</v>
      </c>
      <c r="F217" s="937">
        <v>9</v>
      </c>
    </row>
    <row r="218" spans="1:6">
      <c r="A218" s="41" t="s">
        <v>995</v>
      </c>
      <c r="B218" s="88">
        <v>6.1</v>
      </c>
      <c r="C218" s="212">
        <v>8.6</v>
      </c>
      <c r="D218" s="88">
        <v>62.6</v>
      </c>
      <c r="E218" s="54">
        <v>181.5</v>
      </c>
      <c r="F218" s="54">
        <v>89.6</v>
      </c>
    </row>
    <row r="219" spans="1:6">
      <c r="A219" s="41" t="s">
        <v>115</v>
      </c>
      <c r="B219" s="158">
        <v>394.7</v>
      </c>
      <c r="C219" s="202" t="s">
        <v>996</v>
      </c>
      <c r="D219" s="88">
        <v>1258.5</v>
      </c>
      <c r="E219" s="54">
        <v>2591.9</v>
      </c>
      <c r="F219" s="54">
        <v>2384.4</v>
      </c>
    </row>
    <row r="220" spans="1:6">
      <c r="A220" s="41" t="s">
        <v>199</v>
      </c>
      <c r="B220" s="88">
        <v>174.2</v>
      </c>
      <c r="C220" s="202">
        <v>147</v>
      </c>
      <c r="D220" s="88">
        <v>397.8</v>
      </c>
      <c r="E220" s="54">
        <v>97.8</v>
      </c>
      <c r="F220" s="54">
        <v>316.7</v>
      </c>
    </row>
    <row r="221" spans="1:6">
      <c r="A221" s="41" t="s">
        <v>200</v>
      </c>
      <c r="B221" s="88">
        <v>156.6</v>
      </c>
      <c r="C221" s="212">
        <v>98.8</v>
      </c>
      <c r="D221" s="88">
        <v>229.7</v>
      </c>
      <c r="E221" s="54">
        <v>468.2</v>
      </c>
      <c r="F221" s="54">
        <v>342.5</v>
      </c>
    </row>
    <row r="222" spans="1:6">
      <c r="A222" s="41" t="s">
        <v>125</v>
      </c>
      <c r="B222" s="158">
        <v>149.5</v>
      </c>
      <c r="C222" s="202">
        <v>243.5</v>
      </c>
      <c r="D222" s="88">
        <v>108.2</v>
      </c>
      <c r="E222" s="937">
        <v>177</v>
      </c>
      <c r="F222" s="54">
        <v>289.39999999999998</v>
      </c>
    </row>
    <row r="223" spans="1:6">
      <c r="A223" s="41" t="s">
        <v>294</v>
      </c>
      <c r="B223" s="158">
        <v>2251.5</v>
      </c>
      <c r="C223" s="202">
        <v>3285.3</v>
      </c>
      <c r="D223" s="88">
        <v>3887.5</v>
      </c>
      <c r="E223" s="54">
        <v>6207.3</v>
      </c>
      <c r="F223" s="54">
        <v>5157.3</v>
      </c>
    </row>
    <row r="224" spans="1:6">
      <c r="A224" s="53"/>
      <c r="B224" s="1373"/>
      <c r="C224" s="1373"/>
      <c r="D224" s="346"/>
      <c r="E224" s="369"/>
      <c r="F224" s="369"/>
    </row>
    <row r="225" spans="1:6">
      <c r="A225" s="41"/>
      <c r="B225" s="48"/>
      <c r="C225" s="48"/>
      <c r="D225" s="48"/>
    </row>
    <row r="226" spans="1:6" ht="15.75">
      <c r="A226" s="1958" t="s">
        <v>688</v>
      </c>
      <c r="B226" s="1958"/>
      <c r="C226" s="1958"/>
      <c r="D226" s="1958"/>
    </row>
    <row r="227" spans="1:6" ht="12" customHeight="1">
      <c r="A227" s="1364"/>
      <c r="B227" s="1364"/>
      <c r="C227" s="1364"/>
      <c r="D227" s="1364"/>
      <c r="E227" s="369"/>
      <c r="F227" s="369"/>
    </row>
    <row r="228" spans="1:6">
      <c r="A228" s="1374"/>
      <c r="B228" s="1229">
        <v>2020</v>
      </c>
      <c r="C228" s="1229">
        <v>2021</v>
      </c>
      <c r="D228" s="1229">
        <v>2022</v>
      </c>
      <c r="E228" s="1230">
        <v>2023</v>
      </c>
      <c r="F228" s="1685">
        <v>2024</v>
      </c>
    </row>
    <row r="229" spans="1:6">
      <c r="A229" s="44"/>
      <c r="B229" s="245"/>
      <c r="C229" s="245"/>
      <c r="D229" s="245"/>
    </row>
    <row r="230" spans="1:6">
      <c r="A230" s="3" t="s">
        <v>81</v>
      </c>
      <c r="B230" s="60">
        <v>3937.6</v>
      </c>
      <c r="C230" s="60">
        <v>4006.9</v>
      </c>
      <c r="D230" s="60">
        <v>8270.6</v>
      </c>
      <c r="E230" s="939">
        <v>9668.1</v>
      </c>
      <c r="F230" s="939">
        <v>12384.4</v>
      </c>
    </row>
    <row r="231" spans="1:6">
      <c r="A231" s="374" t="s">
        <v>43</v>
      </c>
      <c r="B231" s="88"/>
      <c r="C231" s="88"/>
      <c r="D231" s="88"/>
      <c r="E231" s="54"/>
      <c r="F231" s="54"/>
    </row>
    <row r="232" spans="1:6">
      <c r="A232" s="40" t="s">
        <v>93</v>
      </c>
      <c r="B232" s="158">
        <v>454.2</v>
      </c>
      <c r="C232" s="158">
        <v>365.2</v>
      </c>
      <c r="D232" s="88">
        <v>948.3</v>
      </c>
      <c r="E232" s="54">
        <v>506.8</v>
      </c>
      <c r="F232" s="54">
        <v>674.6</v>
      </c>
    </row>
    <row r="233" spans="1:6">
      <c r="A233" s="40" t="s">
        <v>94</v>
      </c>
      <c r="B233" s="88">
        <v>266.10000000000002</v>
      </c>
      <c r="C233" s="88">
        <v>141.4</v>
      </c>
      <c r="D233" s="88">
        <v>325.8</v>
      </c>
      <c r="E233" s="54">
        <v>283.39999999999998</v>
      </c>
      <c r="F233" s="937">
        <v>229</v>
      </c>
    </row>
    <row r="234" spans="1:6">
      <c r="A234" s="40" t="s">
        <v>97</v>
      </c>
      <c r="B234" s="158">
        <v>257.5</v>
      </c>
      <c r="C234" s="158">
        <v>280.7</v>
      </c>
      <c r="D234" s="88">
        <v>437.1</v>
      </c>
      <c r="E234" s="54">
        <v>600.20000000000005</v>
      </c>
      <c r="F234" s="54">
        <v>724.4</v>
      </c>
    </row>
    <row r="235" spans="1:6">
      <c r="A235" s="40" t="s">
        <v>989</v>
      </c>
      <c r="B235" s="158">
        <v>1313.3</v>
      </c>
      <c r="C235" s="158">
        <v>1551.2</v>
      </c>
      <c r="D235" s="88">
        <v>2518.5</v>
      </c>
      <c r="E235" s="54">
        <v>2898.5</v>
      </c>
      <c r="F235" s="54">
        <v>3889.5</v>
      </c>
    </row>
    <row r="236" spans="1:6">
      <c r="A236" s="40" t="s">
        <v>1324</v>
      </c>
      <c r="B236" s="88">
        <v>2.1</v>
      </c>
      <c r="C236" s="88">
        <v>2.1</v>
      </c>
      <c r="D236" s="88">
        <v>2.1</v>
      </c>
      <c r="E236" s="54">
        <v>2.1</v>
      </c>
      <c r="F236" s="937">
        <v>11</v>
      </c>
    </row>
    <row r="237" spans="1:6">
      <c r="A237" s="40" t="s">
        <v>89</v>
      </c>
      <c r="B237" s="158">
        <v>523</v>
      </c>
      <c r="C237" s="158">
        <v>610.6</v>
      </c>
      <c r="D237" s="88">
        <v>1965.6</v>
      </c>
      <c r="E237" s="54">
        <v>2349.8000000000002</v>
      </c>
      <c r="F237" s="54">
        <v>4493.8999999999996</v>
      </c>
    </row>
    <row r="238" spans="1:6">
      <c r="A238" s="40" t="s">
        <v>1328</v>
      </c>
      <c r="B238" s="202" t="s">
        <v>60</v>
      </c>
      <c r="C238" s="202" t="s">
        <v>60</v>
      </c>
      <c r="D238" s="202" t="s">
        <v>60</v>
      </c>
      <c r="E238" s="935" t="s">
        <v>60</v>
      </c>
      <c r="F238" s="935" t="s">
        <v>60</v>
      </c>
    </row>
    <row r="239" spans="1:6">
      <c r="A239" s="40" t="s">
        <v>95</v>
      </c>
      <c r="B239" s="202">
        <v>483.6</v>
      </c>
      <c r="C239" s="202">
        <v>412.9</v>
      </c>
      <c r="D239" s="88">
        <v>1664.2</v>
      </c>
      <c r="E239" s="54">
        <v>1797.8</v>
      </c>
      <c r="F239" s="54">
        <v>2009.6</v>
      </c>
    </row>
    <row r="240" spans="1:6">
      <c r="A240" s="40" t="s">
        <v>1323</v>
      </c>
      <c r="B240" s="88">
        <v>12.7</v>
      </c>
      <c r="C240" s="88">
        <v>12.7</v>
      </c>
      <c r="D240" s="88">
        <v>0.4</v>
      </c>
      <c r="E240" s="54">
        <v>0.4</v>
      </c>
      <c r="F240" s="935" t="s">
        <v>60</v>
      </c>
    </row>
    <row r="241" spans="1:6">
      <c r="A241" s="40" t="s">
        <v>49</v>
      </c>
      <c r="B241" s="88">
        <v>639.9</v>
      </c>
      <c r="C241" s="88">
        <v>644.79999999999995</v>
      </c>
      <c r="D241" s="88">
        <v>412.1</v>
      </c>
      <c r="E241" s="54">
        <v>1231.5999999999999</v>
      </c>
      <c r="F241" s="54">
        <v>363.4</v>
      </c>
    </row>
    <row r="242" spans="1:6" ht="11.25" customHeight="1">
      <c r="A242" s="40"/>
      <c r="B242" s="88"/>
      <c r="C242" s="88"/>
      <c r="D242" s="88"/>
      <c r="E242" s="54"/>
    </row>
    <row r="243" spans="1:6">
      <c r="A243" s="449" t="s">
        <v>267</v>
      </c>
      <c r="B243" s="88"/>
      <c r="C243" s="88"/>
      <c r="D243" s="88"/>
    </row>
    <row r="244" spans="1:6">
      <c r="A244" s="3" t="s">
        <v>279</v>
      </c>
      <c r="B244" s="442">
        <v>3017.3</v>
      </c>
      <c r="C244" s="442">
        <v>2829.7</v>
      </c>
      <c r="D244" s="60">
        <v>3516.8</v>
      </c>
      <c r="E244" s="939">
        <v>3616.1</v>
      </c>
      <c r="F244" s="939">
        <v>3817.4</v>
      </c>
    </row>
    <row r="245" spans="1:6">
      <c r="A245" s="374" t="s">
        <v>43</v>
      </c>
      <c r="B245" s="88"/>
      <c r="C245" s="88"/>
      <c r="D245" s="88"/>
      <c r="E245" s="54"/>
      <c r="F245" s="54"/>
    </row>
    <row r="246" spans="1:6">
      <c r="A246" s="40" t="s">
        <v>44</v>
      </c>
      <c r="B246" s="158">
        <v>320.89999999999998</v>
      </c>
      <c r="C246" s="158">
        <v>331.7</v>
      </c>
      <c r="D246" s="158">
        <v>869</v>
      </c>
      <c r="E246" s="54">
        <v>334.4</v>
      </c>
      <c r="F246" s="54">
        <v>399.1</v>
      </c>
    </row>
    <row r="247" spans="1:6">
      <c r="A247" s="40" t="s">
        <v>53</v>
      </c>
      <c r="B247" s="88">
        <v>213.2</v>
      </c>
      <c r="C247" s="88">
        <v>125.8</v>
      </c>
      <c r="D247" s="88">
        <v>150.80000000000001</v>
      </c>
      <c r="E247" s="54">
        <v>100.8</v>
      </c>
      <c r="F247" s="54">
        <v>108.8</v>
      </c>
    </row>
    <row r="248" spans="1:6">
      <c r="A248" s="40" t="s">
        <v>97</v>
      </c>
      <c r="B248" s="88">
        <v>249.2</v>
      </c>
      <c r="C248" s="158">
        <v>226</v>
      </c>
      <c r="D248" s="88">
        <v>394.4</v>
      </c>
      <c r="E248" s="937">
        <v>384</v>
      </c>
      <c r="F248" s="54">
        <v>524.29999999999995</v>
      </c>
    </row>
    <row r="249" spans="1:6">
      <c r="A249" s="40" t="s">
        <v>989</v>
      </c>
      <c r="B249" s="158">
        <v>1268.5999999999999</v>
      </c>
      <c r="C249" s="158">
        <v>1251.3</v>
      </c>
      <c r="D249" s="158">
        <v>1227</v>
      </c>
      <c r="E249" s="937">
        <v>1168</v>
      </c>
      <c r="F249" s="54">
        <v>1317.1</v>
      </c>
    </row>
    <row r="250" spans="1:6">
      <c r="A250" s="40" t="s">
        <v>1324</v>
      </c>
      <c r="B250" s="88">
        <v>2.1</v>
      </c>
      <c r="C250" s="88">
        <v>2.1</v>
      </c>
      <c r="D250" s="88">
        <v>2.1</v>
      </c>
      <c r="E250" s="54">
        <v>2.1</v>
      </c>
      <c r="F250" s="937">
        <v>11</v>
      </c>
    </row>
    <row r="251" spans="1:6">
      <c r="A251" s="40" t="s">
        <v>98</v>
      </c>
      <c r="B251" s="158">
        <v>208</v>
      </c>
      <c r="C251" s="158">
        <v>238.9</v>
      </c>
      <c r="D251" s="88">
        <v>284.10000000000002</v>
      </c>
      <c r="E251" s="54">
        <v>345.1</v>
      </c>
      <c r="F251" s="54">
        <v>931.6</v>
      </c>
    </row>
    <row r="252" spans="1:6">
      <c r="A252" s="40" t="s">
        <v>95</v>
      </c>
      <c r="B252" s="88">
        <v>418.1</v>
      </c>
      <c r="C252" s="88">
        <v>307.8</v>
      </c>
      <c r="D252" s="88">
        <v>466.3</v>
      </c>
      <c r="E252" s="54">
        <v>339.3</v>
      </c>
      <c r="F252" s="54">
        <v>476.4</v>
      </c>
    </row>
    <row r="253" spans="1:6">
      <c r="A253" s="40" t="s">
        <v>1323</v>
      </c>
      <c r="B253" s="88">
        <v>12.7</v>
      </c>
      <c r="C253" s="88">
        <v>12.7</v>
      </c>
      <c r="D253" s="88">
        <v>0.4</v>
      </c>
      <c r="E253" s="54">
        <v>0.4</v>
      </c>
      <c r="F253" s="48" t="s">
        <v>60</v>
      </c>
    </row>
    <row r="254" spans="1:6" ht="13.5" customHeight="1">
      <c r="A254" s="40" t="s">
        <v>49</v>
      </c>
      <c r="B254" s="158">
        <v>339.3</v>
      </c>
      <c r="C254" s="158">
        <v>348.2</v>
      </c>
      <c r="D254" s="88">
        <v>125.2</v>
      </c>
      <c r="E254" s="54">
        <v>944.5</v>
      </c>
      <c r="F254" s="54">
        <v>60.1</v>
      </c>
    </row>
    <row r="255" spans="1:6" ht="9" customHeight="1">
      <c r="A255" s="40"/>
      <c r="B255" s="158"/>
      <c r="C255" s="158"/>
      <c r="D255" s="88"/>
    </row>
    <row r="256" spans="1:6">
      <c r="A256" s="45" t="s">
        <v>280</v>
      </c>
      <c r="B256" s="41"/>
      <c r="C256" s="41"/>
      <c r="D256" s="41"/>
    </row>
    <row r="257" spans="1:6">
      <c r="A257" s="3" t="s">
        <v>279</v>
      </c>
      <c r="B257" s="45">
        <v>150.30000000000001</v>
      </c>
      <c r="C257" s="45">
        <v>175.1</v>
      </c>
      <c r="D257" s="38">
        <v>139.19999999999999</v>
      </c>
      <c r="E257" s="939">
        <v>308.89999999999998</v>
      </c>
      <c r="F257" s="939">
        <v>190.1</v>
      </c>
    </row>
    <row r="258" spans="1:6">
      <c r="A258" s="374" t="s">
        <v>43</v>
      </c>
      <c r="B258" s="41"/>
      <c r="C258" s="41"/>
      <c r="D258" s="41"/>
      <c r="E258" s="54"/>
      <c r="F258" s="54"/>
    </row>
    <row r="259" spans="1:6">
      <c r="A259" s="40" t="s">
        <v>44</v>
      </c>
      <c r="B259" s="42">
        <v>133.1</v>
      </c>
      <c r="C259" s="42">
        <v>33.5</v>
      </c>
      <c r="D259" s="41">
        <v>78.8</v>
      </c>
      <c r="E259" s="54">
        <v>82.6</v>
      </c>
      <c r="F259" s="54">
        <v>25.7</v>
      </c>
    </row>
    <row r="260" spans="1:6">
      <c r="A260" s="40" t="s">
        <v>53</v>
      </c>
      <c r="B260" s="450">
        <v>2.1</v>
      </c>
      <c r="C260" s="450">
        <v>2.1</v>
      </c>
      <c r="D260" s="41">
        <v>5.0999999999999996</v>
      </c>
      <c r="E260" s="937">
        <v>7</v>
      </c>
      <c r="F260" s="48" t="s">
        <v>60</v>
      </c>
    </row>
    <row r="261" spans="1:6">
      <c r="A261" s="40" t="s">
        <v>45</v>
      </c>
      <c r="B261" s="450" t="s">
        <v>60</v>
      </c>
      <c r="C261" s="450">
        <v>27.5</v>
      </c>
      <c r="D261" s="41">
        <v>42.1</v>
      </c>
      <c r="E261" s="54">
        <v>214.1</v>
      </c>
      <c r="F261" s="54">
        <v>151.6</v>
      </c>
    </row>
    <row r="262" spans="1:6">
      <c r="A262" s="40" t="s">
        <v>989</v>
      </c>
      <c r="B262" s="450">
        <v>1.6</v>
      </c>
      <c r="C262" s="450">
        <v>44.8</v>
      </c>
      <c r="D262" s="450" t="s">
        <v>60</v>
      </c>
      <c r="E262" s="48" t="s">
        <v>60</v>
      </c>
      <c r="F262" s="48" t="s">
        <v>60</v>
      </c>
    </row>
    <row r="263" spans="1:6">
      <c r="A263" s="40" t="s">
        <v>89</v>
      </c>
      <c r="B263" s="41">
        <v>13.2</v>
      </c>
      <c r="C263" s="41">
        <v>13.2</v>
      </c>
      <c r="D263" s="41">
        <v>13.2</v>
      </c>
      <c r="E263" s="54">
        <v>5.2</v>
      </c>
      <c r="F263" s="937">
        <v>11</v>
      </c>
    </row>
    <row r="264" spans="1:6">
      <c r="A264" s="40" t="s">
        <v>1328</v>
      </c>
      <c r="B264" s="450" t="s">
        <v>60</v>
      </c>
      <c r="C264" s="450" t="s">
        <v>60</v>
      </c>
      <c r="D264" s="450" t="s">
        <v>60</v>
      </c>
      <c r="E264" s="48" t="s">
        <v>60</v>
      </c>
      <c r="F264" s="48" t="s">
        <v>60</v>
      </c>
    </row>
    <row r="265" spans="1:6">
      <c r="A265" s="40" t="s">
        <v>48</v>
      </c>
      <c r="B265" s="41">
        <v>0.3</v>
      </c>
      <c r="C265" s="42">
        <v>54</v>
      </c>
      <c r="D265" s="450" t="s">
        <v>60</v>
      </c>
      <c r="E265" s="48" t="s">
        <v>60</v>
      </c>
      <c r="F265" s="48" t="s">
        <v>60</v>
      </c>
    </row>
    <row r="266" spans="1:6">
      <c r="A266" s="45" t="s">
        <v>269</v>
      </c>
      <c r="B266" s="41"/>
      <c r="C266" s="41"/>
      <c r="D266" s="41"/>
      <c r="F266" s="54">
        <v>1.8</v>
      </c>
    </row>
    <row r="267" spans="1:6">
      <c r="A267" s="3" t="s">
        <v>281</v>
      </c>
      <c r="B267" s="45">
        <v>770</v>
      </c>
      <c r="C267" s="38">
        <v>1002.1</v>
      </c>
      <c r="D267" s="38">
        <v>4614.6000000000004</v>
      </c>
      <c r="E267" s="939">
        <v>308.89999999999998</v>
      </c>
      <c r="F267" s="939">
        <v>190.1</v>
      </c>
    </row>
    <row r="268" spans="1:6">
      <c r="A268" s="374" t="s">
        <v>43</v>
      </c>
      <c r="B268" s="41"/>
      <c r="C268" s="41"/>
      <c r="D268" s="41"/>
      <c r="E268" s="54"/>
      <c r="F268" s="54"/>
    </row>
    <row r="269" spans="1:6">
      <c r="A269" s="40" t="s">
        <v>44</v>
      </c>
      <c r="B269" s="450">
        <v>0.2</v>
      </c>
      <c r="C269" s="450" t="s">
        <v>60</v>
      </c>
      <c r="D269" s="41">
        <v>0.5</v>
      </c>
      <c r="E269" s="54">
        <v>82.6</v>
      </c>
      <c r="F269" s="54">
        <v>25.7</v>
      </c>
    </row>
    <row r="270" spans="1:6">
      <c r="A270" s="40" t="s">
        <v>53</v>
      </c>
      <c r="B270" s="42">
        <v>50.8</v>
      </c>
      <c r="C270" s="42">
        <v>13.5</v>
      </c>
      <c r="D270" s="41">
        <v>169.9</v>
      </c>
      <c r="E270" s="937">
        <v>7</v>
      </c>
      <c r="F270" s="48" t="s">
        <v>60</v>
      </c>
    </row>
    <row r="271" spans="1:6">
      <c r="A271" s="40" t="s">
        <v>45</v>
      </c>
      <c r="B271" s="41">
        <v>8.3000000000000007</v>
      </c>
      <c r="C271" s="41">
        <v>27.2</v>
      </c>
      <c r="D271" s="41">
        <v>0.6</v>
      </c>
      <c r="E271" s="54">
        <v>214.1</v>
      </c>
      <c r="F271" s="54">
        <v>151.6</v>
      </c>
    </row>
    <row r="272" spans="1:6">
      <c r="A272" s="40" t="s">
        <v>252</v>
      </c>
      <c r="B272" s="42">
        <v>43.1</v>
      </c>
      <c r="C272" s="42">
        <v>255.1</v>
      </c>
      <c r="D272" s="41">
        <v>1291.5</v>
      </c>
      <c r="E272" s="48" t="s">
        <v>60</v>
      </c>
      <c r="F272" s="48" t="s">
        <v>60</v>
      </c>
    </row>
    <row r="273" spans="1:6">
      <c r="A273" s="40" t="s">
        <v>89</v>
      </c>
      <c r="B273" s="41">
        <v>301.8</v>
      </c>
      <c r="C273" s="41">
        <v>358.5</v>
      </c>
      <c r="D273" s="41">
        <v>1667.3</v>
      </c>
      <c r="E273" s="54">
        <v>5.2</v>
      </c>
      <c r="F273" s="937">
        <v>11</v>
      </c>
    </row>
    <row r="274" spans="1:6">
      <c r="A274" s="40" t="s">
        <v>1328</v>
      </c>
      <c r="B274" s="450" t="s">
        <v>60</v>
      </c>
      <c r="C274" s="450" t="s">
        <v>60</v>
      </c>
      <c r="D274" s="450" t="s">
        <v>60</v>
      </c>
      <c r="E274" s="48" t="s">
        <v>60</v>
      </c>
      <c r="F274" s="48" t="s">
        <v>60</v>
      </c>
    </row>
    <row r="275" spans="1:6">
      <c r="A275" s="40" t="s">
        <v>95</v>
      </c>
      <c r="B275" s="41">
        <v>65.2</v>
      </c>
      <c r="C275" s="41">
        <v>51.1</v>
      </c>
      <c r="D275" s="41">
        <v>1197.9000000000001</v>
      </c>
      <c r="E275" s="48" t="s">
        <v>60</v>
      </c>
      <c r="F275" s="48" t="s">
        <v>60</v>
      </c>
    </row>
    <row r="276" spans="1:6">
      <c r="A276" s="40" t="s">
        <v>91</v>
      </c>
      <c r="B276" s="41">
        <v>300.60000000000002</v>
      </c>
      <c r="C276" s="41">
        <v>296.60000000000002</v>
      </c>
      <c r="D276" s="41">
        <v>286.89999999999998</v>
      </c>
      <c r="F276" s="54">
        <v>1.8</v>
      </c>
    </row>
    <row r="277" spans="1:6">
      <c r="A277" s="242"/>
      <c r="B277" s="53"/>
      <c r="C277" s="53"/>
      <c r="D277" s="53"/>
      <c r="E277" s="369"/>
      <c r="F277" s="369"/>
    </row>
    <row r="278" spans="1:6">
      <c r="A278" s="43"/>
      <c r="B278" s="41"/>
      <c r="C278" s="41"/>
      <c r="D278" s="41"/>
    </row>
    <row r="279" spans="1:6" ht="15.75">
      <c r="A279" s="1959" t="s">
        <v>832</v>
      </c>
      <c r="B279" s="1959"/>
      <c r="C279" s="1959"/>
      <c r="D279" s="1959"/>
    </row>
    <row r="280" spans="1:6">
      <c r="A280" s="1960" t="s">
        <v>295</v>
      </c>
      <c r="B280" s="1960"/>
      <c r="C280" s="1960"/>
      <c r="D280" s="1960"/>
      <c r="E280" s="369"/>
      <c r="F280" s="369"/>
    </row>
    <row r="281" spans="1:6">
      <c r="A281" s="1365"/>
      <c r="B281" s="1229">
        <v>2020</v>
      </c>
      <c r="C281" s="1229">
        <v>2021</v>
      </c>
      <c r="D281" s="1229">
        <v>2022</v>
      </c>
      <c r="E281" s="1230">
        <v>2023</v>
      </c>
      <c r="F281" s="1656">
        <v>2024</v>
      </c>
    </row>
    <row r="282" spans="1:6">
      <c r="A282" s="233"/>
      <c r="B282" s="54"/>
      <c r="C282" s="54"/>
      <c r="D282" s="54"/>
    </row>
    <row r="283" spans="1:6">
      <c r="A283" s="43" t="s">
        <v>38</v>
      </c>
      <c r="B283" s="60">
        <v>2539.5</v>
      </c>
      <c r="C283" s="60">
        <v>23487.5</v>
      </c>
      <c r="D283" s="60">
        <v>41689.599999999999</v>
      </c>
      <c r="E283" s="939">
        <v>39818.800000000003</v>
      </c>
      <c r="F283" s="936">
        <v>42906.2</v>
      </c>
    </row>
    <row r="284" spans="1:6" ht="19.5" customHeight="1">
      <c r="A284" s="49" t="s">
        <v>296</v>
      </c>
      <c r="B284" s="443">
        <v>3.8</v>
      </c>
      <c r="C284" s="443">
        <v>3058.4</v>
      </c>
      <c r="D284" s="88">
        <v>73.8</v>
      </c>
      <c r="E284" s="54">
        <v>0.7</v>
      </c>
      <c r="F284" s="54">
        <v>0.9</v>
      </c>
    </row>
    <row r="285" spans="1:6" ht="17.25" customHeight="1">
      <c r="A285" s="49" t="s">
        <v>297</v>
      </c>
      <c r="B285" s="158">
        <v>2099.6</v>
      </c>
      <c r="C285" s="158">
        <v>20345.5</v>
      </c>
      <c r="D285" s="88">
        <v>41615.599999999999</v>
      </c>
      <c r="E285" s="54">
        <v>39818.1</v>
      </c>
      <c r="F285" s="54">
        <v>42905.3</v>
      </c>
    </row>
    <row r="286" spans="1:6" ht="16.5" customHeight="1">
      <c r="A286" s="49" t="s">
        <v>298</v>
      </c>
      <c r="B286" s="158">
        <v>436.1</v>
      </c>
      <c r="C286" s="158">
        <v>83.6</v>
      </c>
      <c r="D286" s="88">
        <v>0.2</v>
      </c>
      <c r="E286" s="48" t="s">
        <v>60</v>
      </c>
      <c r="F286" s="48" t="s">
        <v>60</v>
      </c>
    </row>
    <row r="287" spans="1:6">
      <c r="A287" s="242"/>
      <c r="B287" s="1375"/>
      <c r="C287" s="1375"/>
      <c r="D287" s="1375"/>
      <c r="E287" s="369"/>
      <c r="F287" s="369"/>
    </row>
    <row r="288" spans="1:6">
      <c r="A288" s="40"/>
      <c r="B288" s="41"/>
      <c r="C288" s="41"/>
      <c r="D288" s="41"/>
    </row>
    <row r="289" spans="1:6" ht="15.75">
      <c r="A289" s="1961" t="s">
        <v>299</v>
      </c>
      <c r="B289" s="1961"/>
      <c r="C289" s="1961"/>
      <c r="D289" s="1961"/>
    </row>
    <row r="290" spans="1:6" ht="15.75">
      <c r="A290" s="1963" t="s">
        <v>682</v>
      </c>
      <c r="B290" s="1963"/>
      <c r="C290" s="1963"/>
      <c r="D290" s="1963"/>
      <c r="E290" s="369"/>
      <c r="F290" s="369"/>
    </row>
    <row r="291" spans="1:6">
      <c r="A291" s="1365"/>
      <c r="B291" s="1229">
        <v>2020</v>
      </c>
      <c r="C291" s="1229">
        <v>2021</v>
      </c>
      <c r="D291" s="1229">
        <v>2022</v>
      </c>
      <c r="E291" s="1230">
        <v>2023</v>
      </c>
      <c r="F291" s="1656">
        <v>2024</v>
      </c>
    </row>
    <row r="292" spans="1:6">
      <c r="A292" s="233"/>
      <c r="B292" s="54"/>
      <c r="C292" s="54"/>
      <c r="D292" s="54"/>
    </row>
    <row r="293" spans="1:6">
      <c r="A293" s="43" t="s">
        <v>38</v>
      </c>
      <c r="B293" s="60">
        <v>2539.5</v>
      </c>
      <c r="C293" s="60">
        <v>23487.5</v>
      </c>
      <c r="D293" s="60">
        <v>41689.599999999999</v>
      </c>
      <c r="E293" s="939">
        <v>39818.800000000003</v>
      </c>
      <c r="F293" s="936">
        <v>42906.2</v>
      </c>
    </row>
    <row r="294" spans="1:6">
      <c r="A294" s="41" t="s">
        <v>1090</v>
      </c>
      <c r="B294" s="202" t="s">
        <v>60</v>
      </c>
      <c r="C294" s="202" t="s">
        <v>60</v>
      </c>
      <c r="D294" s="158">
        <v>2</v>
      </c>
      <c r="E294" s="937">
        <v>2</v>
      </c>
      <c r="F294" s="54">
        <v>55.2</v>
      </c>
    </row>
    <row r="295" spans="1:6">
      <c r="A295" s="41" t="s">
        <v>39</v>
      </c>
      <c r="B295" s="202">
        <v>8.5</v>
      </c>
      <c r="C295" s="202">
        <v>126.5</v>
      </c>
      <c r="D295" s="158">
        <v>168</v>
      </c>
      <c r="E295" s="937">
        <v>450</v>
      </c>
      <c r="F295" s="54">
        <v>715.1</v>
      </c>
    </row>
    <row r="296" spans="1:6">
      <c r="A296" s="41" t="s">
        <v>458</v>
      </c>
      <c r="B296" s="88"/>
      <c r="C296" s="88"/>
      <c r="D296" s="88"/>
      <c r="E296" s="54"/>
      <c r="F296" s="54"/>
    </row>
    <row r="297" spans="1:6">
      <c r="A297" s="41" t="s">
        <v>459</v>
      </c>
      <c r="B297" s="88">
        <v>2212.6999999999998</v>
      </c>
      <c r="C297" s="88">
        <v>21392.9</v>
      </c>
      <c r="D297" s="88">
        <v>40103.1</v>
      </c>
      <c r="E297" s="54">
        <v>36900.300000000003</v>
      </c>
      <c r="F297" s="54">
        <v>42094.9</v>
      </c>
    </row>
    <row r="298" spans="1:6">
      <c r="A298" s="41" t="s">
        <v>460</v>
      </c>
      <c r="B298" s="88"/>
      <c r="C298" s="88"/>
      <c r="D298" s="88"/>
      <c r="E298" s="54"/>
      <c r="F298" s="54"/>
    </row>
    <row r="299" spans="1:6">
      <c r="A299" s="41" t="s">
        <v>1329</v>
      </c>
      <c r="B299" s="202">
        <v>59.3</v>
      </c>
      <c r="C299" s="202">
        <v>1209.0999999999999</v>
      </c>
      <c r="D299" s="88">
        <v>503.3</v>
      </c>
      <c r="E299" s="937">
        <v>289</v>
      </c>
      <c r="F299" s="54">
        <v>29.5</v>
      </c>
    </row>
    <row r="300" spans="1:6">
      <c r="A300" s="41" t="s">
        <v>119</v>
      </c>
      <c r="B300" s="202" t="s">
        <v>60</v>
      </c>
      <c r="C300" s="202">
        <v>3.9</v>
      </c>
      <c r="D300" s="88">
        <v>3.4</v>
      </c>
      <c r="E300" s="54">
        <v>896.1</v>
      </c>
      <c r="F300" s="935" t="s">
        <v>60</v>
      </c>
    </row>
    <row r="301" spans="1:6">
      <c r="A301" s="41" t="s">
        <v>461</v>
      </c>
      <c r="B301" s="158">
        <v>259</v>
      </c>
      <c r="C301" s="158">
        <v>755.1</v>
      </c>
      <c r="D301" s="88">
        <v>837.8</v>
      </c>
      <c r="E301" s="54">
        <v>1281.4000000000001</v>
      </c>
      <c r="F301" s="935">
        <v>11.5</v>
      </c>
    </row>
    <row r="302" spans="1:6">
      <c r="A302" s="53" t="s">
        <v>200</v>
      </c>
      <c r="B302" s="1376" t="s">
        <v>60</v>
      </c>
      <c r="C302" s="1376" t="s">
        <v>60</v>
      </c>
      <c r="D302" s="1377">
        <v>72</v>
      </c>
      <c r="E302" s="1378" t="s">
        <v>60</v>
      </c>
      <c r="F302" s="1378" t="s">
        <v>60</v>
      </c>
    </row>
    <row r="303" spans="1:6" ht="21" customHeight="1">
      <c r="A303" s="244" t="s">
        <v>300</v>
      </c>
      <c r="B303" s="41"/>
      <c r="C303" s="41"/>
      <c r="D303" s="41"/>
      <c r="F303" s="935"/>
    </row>
    <row r="304" spans="1:6" ht="21" customHeight="1">
      <c r="A304" s="244"/>
      <c r="B304" s="41"/>
      <c r="C304" s="41"/>
      <c r="D304" s="41"/>
    </row>
    <row r="305" spans="1:6">
      <c r="A305" s="49"/>
      <c r="B305" s="41"/>
      <c r="C305" s="41"/>
      <c r="D305" s="41"/>
    </row>
    <row r="306" spans="1:6" ht="15.75">
      <c r="A306" s="1961" t="s">
        <v>301</v>
      </c>
      <c r="B306" s="1961"/>
      <c r="C306" s="1961"/>
      <c r="D306" s="1961"/>
    </row>
    <row r="307" spans="1:6">
      <c r="A307" s="1964" t="s">
        <v>295</v>
      </c>
      <c r="B307" s="1964"/>
      <c r="C307" s="1964"/>
      <c r="D307" s="1964"/>
      <c r="E307" s="1379"/>
      <c r="F307" s="369"/>
    </row>
    <row r="308" spans="1:6">
      <c r="A308" s="1365"/>
      <c r="B308" s="1229">
        <v>2020</v>
      </c>
      <c r="C308" s="1229">
        <v>2021</v>
      </c>
      <c r="D308" s="1229">
        <v>2022</v>
      </c>
      <c r="E308" s="1230">
        <v>2023</v>
      </c>
      <c r="F308" s="1685">
        <v>2024</v>
      </c>
    </row>
    <row r="309" spans="1:6">
      <c r="A309" s="43"/>
      <c r="B309" s="54"/>
      <c r="C309" s="54"/>
      <c r="D309" s="54"/>
    </row>
    <row r="310" spans="1:6">
      <c r="A310" s="50" t="s">
        <v>38</v>
      </c>
      <c r="B310" s="60">
        <v>2539.5</v>
      </c>
      <c r="C310" s="60">
        <v>23487.5</v>
      </c>
      <c r="D310" s="60">
        <v>41689.599999999999</v>
      </c>
      <c r="E310" s="939">
        <v>39818.800000000003</v>
      </c>
      <c r="F310" s="936">
        <v>42906.2</v>
      </c>
    </row>
    <row r="311" spans="1:6">
      <c r="A311" s="147"/>
      <c r="B311" s="88"/>
      <c r="C311" s="88"/>
      <c r="D311" s="88"/>
      <c r="E311" s="54"/>
      <c r="F311" s="54"/>
    </row>
    <row r="312" spans="1:6">
      <c r="A312" s="50" t="s">
        <v>302</v>
      </c>
      <c r="B312" s="442">
        <v>2323.3000000000002</v>
      </c>
      <c r="C312" s="442">
        <v>23259.1</v>
      </c>
      <c r="D312" s="60">
        <v>41506.400000000001</v>
      </c>
      <c r="E312" s="939">
        <v>39514.800000000003</v>
      </c>
      <c r="F312" s="936">
        <v>42849.2</v>
      </c>
    </row>
    <row r="313" spans="1:6">
      <c r="A313" s="148" t="s">
        <v>303</v>
      </c>
      <c r="B313" s="158">
        <v>255</v>
      </c>
      <c r="C313" s="451" t="s">
        <v>60</v>
      </c>
      <c r="D313" s="451" t="s">
        <v>60</v>
      </c>
      <c r="E313" s="941" t="s">
        <v>60</v>
      </c>
      <c r="F313" s="941" t="s">
        <v>60</v>
      </c>
    </row>
    <row r="314" spans="1:6">
      <c r="A314" s="148" t="s">
        <v>1091</v>
      </c>
      <c r="B314" s="451" t="s">
        <v>60</v>
      </c>
      <c r="C314" s="451" t="s">
        <v>60</v>
      </c>
      <c r="D314" s="88">
        <v>3.9</v>
      </c>
      <c r="E314" s="941" t="s">
        <v>60</v>
      </c>
      <c r="F314" s="54">
        <v>2.2999999999999998</v>
      </c>
    </row>
    <row r="315" spans="1:6">
      <c r="A315" s="149" t="s">
        <v>304</v>
      </c>
      <c r="B315" s="88">
        <v>22.4</v>
      </c>
      <c r="C315" s="88">
        <v>22075.8</v>
      </c>
      <c r="D315" s="88">
        <v>20606.599999999999</v>
      </c>
      <c r="E315" s="54">
        <v>23295.3</v>
      </c>
      <c r="F315" s="54">
        <v>24797.9</v>
      </c>
    </row>
    <row r="316" spans="1:6">
      <c r="A316" s="149" t="s">
        <v>305</v>
      </c>
      <c r="B316" s="451" t="s">
        <v>60</v>
      </c>
      <c r="C316" s="451" t="s">
        <v>60</v>
      </c>
      <c r="D316" s="451" t="s">
        <v>60</v>
      </c>
      <c r="E316" s="941" t="s">
        <v>60</v>
      </c>
      <c r="F316" s="941" t="s">
        <v>60</v>
      </c>
    </row>
    <row r="317" spans="1:6">
      <c r="A317" s="149" t="s">
        <v>834</v>
      </c>
      <c r="B317" s="451">
        <v>1992</v>
      </c>
      <c r="C317" s="451" t="s">
        <v>60</v>
      </c>
      <c r="D317" s="88">
        <v>20413.7</v>
      </c>
      <c r="E317" s="54">
        <v>16207.3</v>
      </c>
      <c r="F317" s="54">
        <v>18021.3</v>
      </c>
    </row>
    <row r="318" spans="1:6">
      <c r="A318" s="149" t="s">
        <v>1092</v>
      </c>
      <c r="B318" s="451" t="s">
        <v>60</v>
      </c>
      <c r="C318" s="451" t="s">
        <v>60</v>
      </c>
      <c r="D318" s="88">
        <v>0.2</v>
      </c>
      <c r="E318" s="941" t="s">
        <v>60</v>
      </c>
      <c r="F318" s="941" t="s">
        <v>60</v>
      </c>
    </row>
    <row r="319" spans="1:6">
      <c r="A319" s="149" t="s">
        <v>306</v>
      </c>
      <c r="B319" s="451">
        <v>28.9</v>
      </c>
      <c r="C319" s="451">
        <v>592.79999999999995</v>
      </c>
      <c r="D319" s="88">
        <v>242.2</v>
      </c>
      <c r="E319" s="54">
        <v>6.1</v>
      </c>
      <c r="F319" s="54">
        <v>0.1</v>
      </c>
    </row>
    <row r="320" spans="1:6">
      <c r="A320" s="147" t="s">
        <v>307</v>
      </c>
      <c r="B320" s="451">
        <v>0.1</v>
      </c>
      <c r="C320" s="451" t="s">
        <v>60</v>
      </c>
      <c r="D320" s="451" t="s">
        <v>60</v>
      </c>
      <c r="E320" s="941" t="s">
        <v>60</v>
      </c>
      <c r="F320" s="941" t="s">
        <v>60</v>
      </c>
    </row>
    <row r="321" spans="1:6">
      <c r="A321" s="147" t="s">
        <v>308</v>
      </c>
      <c r="B321" s="451">
        <v>24.9</v>
      </c>
      <c r="C321" s="451">
        <v>589.70000000000005</v>
      </c>
      <c r="D321" s="88">
        <v>239.8</v>
      </c>
      <c r="E321" s="54">
        <v>6.1</v>
      </c>
      <c r="F321" s="54">
        <v>27.6</v>
      </c>
    </row>
    <row r="322" spans="1:6">
      <c r="A322" s="147" t="s">
        <v>997</v>
      </c>
      <c r="B322" s="451" t="s">
        <v>60</v>
      </c>
      <c r="C322" s="451">
        <v>0.8</v>
      </c>
      <c r="D322" s="451" t="s">
        <v>60</v>
      </c>
      <c r="E322" s="941" t="s">
        <v>60</v>
      </c>
      <c r="F322" s="941" t="s">
        <v>60</v>
      </c>
    </row>
    <row r="323" spans="1:6">
      <c r="A323" s="50" t="s">
        <v>309</v>
      </c>
      <c r="B323" s="442">
        <v>216.2</v>
      </c>
      <c r="C323" s="442">
        <v>228.4</v>
      </c>
      <c r="D323" s="60">
        <v>183.2</v>
      </c>
      <c r="E323" s="936">
        <v>304</v>
      </c>
      <c r="F323" s="936">
        <v>57</v>
      </c>
    </row>
    <row r="324" spans="1:6">
      <c r="A324" s="149" t="s">
        <v>310</v>
      </c>
      <c r="B324" s="158">
        <v>1</v>
      </c>
      <c r="C324" s="158">
        <v>115</v>
      </c>
      <c r="D324" s="158">
        <v>142</v>
      </c>
      <c r="E324" s="54">
        <v>101.2</v>
      </c>
      <c r="F324" s="937">
        <v>57</v>
      </c>
    </row>
    <row r="325" spans="1:6">
      <c r="A325" s="149" t="s">
        <v>1466</v>
      </c>
      <c r="B325" s="158" t="s">
        <v>1467</v>
      </c>
      <c r="C325" s="158" t="s">
        <v>1332</v>
      </c>
      <c r="D325" s="158" t="s">
        <v>1035</v>
      </c>
      <c r="E325" s="54">
        <v>1.5</v>
      </c>
      <c r="F325" s="941" t="s">
        <v>60</v>
      </c>
    </row>
    <row r="326" spans="1:6">
      <c r="A326" s="149" t="s">
        <v>833</v>
      </c>
      <c r="B326" s="158">
        <v>215.2</v>
      </c>
      <c r="C326" s="158">
        <v>113.4</v>
      </c>
      <c r="D326" s="88">
        <v>41.2</v>
      </c>
      <c r="E326" s="54">
        <v>201.3</v>
      </c>
      <c r="F326" s="941" t="s">
        <v>60</v>
      </c>
    </row>
    <row r="327" spans="1:6">
      <c r="A327" s="1380"/>
      <c r="B327" s="53"/>
      <c r="C327" s="53"/>
      <c r="D327" s="346"/>
      <c r="E327" s="346"/>
      <c r="F327" s="369"/>
    </row>
    <row r="328" spans="1:6">
      <c r="A328" s="49" t="s">
        <v>300</v>
      </c>
      <c r="B328" s="41"/>
      <c r="C328" s="41"/>
      <c r="D328" s="41"/>
    </row>
    <row r="329" spans="1:6">
      <c r="A329" s="37"/>
      <c r="B329" s="41"/>
      <c r="C329" s="41"/>
      <c r="D329" s="41"/>
    </row>
  </sheetData>
  <mergeCells count="21">
    <mergeCell ref="A280:D280"/>
    <mergeCell ref="A289:D289"/>
    <mergeCell ref="A290:D290"/>
    <mergeCell ref="A306:D306"/>
    <mergeCell ref="A307:D307"/>
    <mergeCell ref="A198:D198"/>
    <mergeCell ref="A199:D199"/>
    <mergeCell ref="A200:D200"/>
    <mergeCell ref="A226:D226"/>
    <mergeCell ref="A279:D279"/>
    <mergeCell ref="A46:D46"/>
    <mergeCell ref="A106:D106"/>
    <mergeCell ref="A44:E44"/>
    <mergeCell ref="A67:E67"/>
    <mergeCell ref="A104:E104"/>
    <mergeCell ref="A105:E105"/>
    <mergeCell ref="A1:D1"/>
    <mergeCell ref="A2:D2"/>
    <mergeCell ref="A13:D13"/>
    <mergeCell ref="A24:D24"/>
    <mergeCell ref="A45:D45"/>
  </mergeCells>
  <pageMargins left="0.70866141732283472" right="0.70866141732283472" top="0.74803149606299213" bottom="0.74803149606299213" header="0.31496062992125984" footer="0.31496062992125984"/>
  <pageSetup paperSize="9" scale="85" firstPageNumber="19" orientation="portrait" useFirstPageNumber="1" r:id="rId1"/>
  <headerFooter alignWithMargins="0">
    <oddFooter>&amp;C&amp;P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002060"/>
  </sheetPr>
  <dimension ref="A1:F148"/>
  <sheetViews>
    <sheetView topLeftCell="A115" workbookViewId="0">
      <selection activeCell="I141" sqref="I141"/>
    </sheetView>
  </sheetViews>
  <sheetFormatPr defaultRowHeight="12.75"/>
  <cols>
    <col min="1" max="1" width="44" customWidth="1"/>
    <col min="2" max="5" width="12.83203125" customWidth="1"/>
    <col min="6" max="6" width="12" customWidth="1"/>
    <col min="20" max="20" width="10.33203125" customWidth="1"/>
  </cols>
  <sheetData>
    <row r="1" spans="1:6" ht="14.25">
      <c r="A1" s="1968" t="s">
        <v>689</v>
      </c>
      <c r="B1" s="1968"/>
      <c r="C1" s="1968"/>
      <c r="D1" s="77"/>
      <c r="E1" s="77"/>
    </row>
    <row r="2" spans="1:6" ht="15.75">
      <c r="A2" s="1967" t="s">
        <v>690</v>
      </c>
      <c r="B2" s="1967"/>
      <c r="C2" s="1967"/>
      <c r="D2" s="78"/>
      <c r="E2" s="78"/>
    </row>
    <row r="3" spans="1:6" ht="15">
      <c r="A3" s="1381"/>
      <c r="B3" s="1382"/>
      <c r="C3" s="1382"/>
      <c r="D3" s="1382"/>
      <c r="E3" s="1382"/>
      <c r="F3" s="369"/>
    </row>
    <row r="4" spans="1:6" ht="14.25">
      <c r="A4" s="1383"/>
      <c r="B4" s="1384">
        <v>2020</v>
      </c>
      <c r="C4" s="1384">
        <v>2021</v>
      </c>
      <c r="D4" s="1384">
        <v>2022</v>
      </c>
      <c r="E4" s="1385">
        <v>2023</v>
      </c>
      <c r="F4" s="1414">
        <v>2024</v>
      </c>
    </row>
    <row r="5" spans="1:6" ht="14.25">
      <c r="A5" s="38" t="s">
        <v>691</v>
      </c>
      <c r="B5" s="452"/>
      <c r="C5" s="102"/>
      <c r="D5" s="102"/>
      <c r="E5" s="126"/>
    </row>
    <row r="6" spans="1:6" ht="15">
      <c r="A6" s="41" t="s">
        <v>692</v>
      </c>
      <c r="B6" s="89">
        <v>18995.8</v>
      </c>
      <c r="C6" s="102">
        <v>36683.4</v>
      </c>
      <c r="D6" s="102">
        <v>33223.199999999997</v>
      </c>
      <c r="E6" s="78">
        <v>29764.400000000001</v>
      </c>
      <c r="F6" s="78">
        <v>430493.6</v>
      </c>
    </row>
    <row r="7" spans="1:6" ht="15">
      <c r="A7" s="41" t="s">
        <v>693</v>
      </c>
      <c r="B7" s="89">
        <v>243.5</v>
      </c>
      <c r="C7" s="102">
        <v>433.3</v>
      </c>
      <c r="D7" s="102">
        <v>396.9</v>
      </c>
      <c r="E7" s="78">
        <v>338.8</v>
      </c>
      <c r="F7" s="78">
        <v>126.8</v>
      </c>
    </row>
    <row r="8" spans="1:6" ht="15">
      <c r="A8" s="41" t="s">
        <v>1211</v>
      </c>
      <c r="B8" s="89"/>
      <c r="C8" s="102"/>
      <c r="D8" s="102"/>
      <c r="E8" s="78"/>
      <c r="F8" s="1750"/>
    </row>
    <row r="9" spans="1:6" ht="15">
      <c r="A9" s="41" t="s">
        <v>692</v>
      </c>
      <c r="B9" s="89">
        <v>11862.2</v>
      </c>
      <c r="C9" s="102">
        <v>22908.6</v>
      </c>
      <c r="D9" s="89">
        <v>22266</v>
      </c>
      <c r="E9" s="79">
        <v>19769.8</v>
      </c>
      <c r="F9" s="78" t="s">
        <v>1612</v>
      </c>
    </row>
    <row r="10" spans="1:6" ht="15">
      <c r="A10" s="41" t="s">
        <v>694</v>
      </c>
      <c r="B10" s="89">
        <v>151.9</v>
      </c>
      <c r="C10" s="102">
        <v>270.5</v>
      </c>
      <c r="D10" s="89">
        <v>266</v>
      </c>
      <c r="E10" s="79">
        <v>225</v>
      </c>
      <c r="F10" s="78">
        <v>42.1</v>
      </c>
    </row>
    <row r="11" spans="1:6" ht="15">
      <c r="A11" s="41" t="s">
        <v>1212</v>
      </c>
      <c r="B11" s="89"/>
      <c r="C11" s="102"/>
      <c r="D11" s="102"/>
      <c r="E11" s="78"/>
      <c r="F11" s="1750"/>
    </row>
    <row r="12" spans="1:6" ht="15">
      <c r="A12" s="41" t="s">
        <v>692</v>
      </c>
      <c r="B12" s="89">
        <v>7133.6</v>
      </c>
      <c r="C12" s="102">
        <v>13774.8</v>
      </c>
      <c r="D12" s="102">
        <v>10957.2</v>
      </c>
      <c r="E12" s="78">
        <v>9994.6</v>
      </c>
      <c r="F12" s="78">
        <v>249292.3</v>
      </c>
    </row>
    <row r="13" spans="1:6" ht="15">
      <c r="A13" s="41" t="s">
        <v>694</v>
      </c>
      <c r="B13" s="89">
        <v>91.6</v>
      </c>
      <c r="C13" s="102">
        <v>162.80000000000001</v>
      </c>
      <c r="D13" s="89">
        <v>130.9</v>
      </c>
      <c r="E13" s="78">
        <v>113.8</v>
      </c>
      <c r="F13" s="78">
        <v>34.5</v>
      </c>
    </row>
    <row r="14" spans="1:6" ht="15">
      <c r="A14" s="38" t="s">
        <v>695</v>
      </c>
      <c r="B14" s="89"/>
      <c r="C14" s="102"/>
      <c r="D14" s="102"/>
      <c r="E14" s="126"/>
      <c r="F14" s="1750"/>
    </row>
    <row r="15" spans="1:6" ht="15">
      <c r="A15" s="41" t="s">
        <v>692</v>
      </c>
      <c r="B15" s="89">
        <v>5027</v>
      </c>
      <c r="C15" s="102">
        <v>6184.3</v>
      </c>
      <c r="D15" s="102">
        <v>7967.1</v>
      </c>
      <c r="E15" s="79">
        <v>8107</v>
      </c>
      <c r="F15" s="78">
        <v>61914.9</v>
      </c>
    </row>
    <row r="16" spans="1:6" ht="15">
      <c r="A16" s="41" t="s">
        <v>693</v>
      </c>
      <c r="B16" s="89">
        <v>64.2</v>
      </c>
      <c r="C16" s="89">
        <v>73.099999999999994</v>
      </c>
      <c r="D16" s="102">
        <v>94.5</v>
      </c>
      <c r="E16" s="78">
        <v>92.3</v>
      </c>
      <c r="F16" s="78">
        <v>70.599999999999994</v>
      </c>
    </row>
    <row r="17" spans="1:6" ht="15">
      <c r="A17" s="41" t="s">
        <v>1211</v>
      </c>
      <c r="B17" s="89"/>
      <c r="C17" s="102"/>
      <c r="D17" s="102"/>
      <c r="E17" s="78"/>
      <c r="F17" s="1750"/>
    </row>
    <row r="18" spans="1:6" ht="15">
      <c r="A18" s="41" t="s">
        <v>692</v>
      </c>
      <c r="B18" s="89">
        <v>4040.2</v>
      </c>
      <c r="C18" s="102">
        <v>4427.6000000000004</v>
      </c>
      <c r="D18" s="102">
        <v>5724.5</v>
      </c>
      <c r="E18" s="78">
        <v>5897.8</v>
      </c>
      <c r="F18" s="78">
        <v>41937.300000000003</v>
      </c>
    </row>
    <row r="19" spans="1:6" ht="15">
      <c r="A19" s="41" t="s">
        <v>696</v>
      </c>
      <c r="B19" s="89">
        <v>51.6</v>
      </c>
      <c r="C19" s="102">
        <v>52.3</v>
      </c>
      <c r="D19" s="102">
        <v>67.900000000000006</v>
      </c>
      <c r="E19" s="78">
        <v>67.099999999999994</v>
      </c>
      <c r="F19" s="78">
        <v>66.900000000000006</v>
      </c>
    </row>
    <row r="20" spans="1:6" ht="15">
      <c r="A20" s="41" t="s">
        <v>1212</v>
      </c>
      <c r="B20" s="89"/>
      <c r="C20" s="102"/>
      <c r="D20" s="102"/>
      <c r="E20" s="78"/>
      <c r="F20" s="1750"/>
    </row>
    <row r="21" spans="1:6" ht="15">
      <c r="A21" s="41" t="s">
        <v>692</v>
      </c>
      <c r="B21" s="89">
        <v>986.8</v>
      </c>
      <c r="C21" s="102">
        <v>1756.7</v>
      </c>
      <c r="D21" s="102">
        <v>2242.6</v>
      </c>
      <c r="E21" s="78">
        <v>2209.1999999999998</v>
      </c>
      <c r="F21" s="78">
        <v>19977.599999999999</v>
      </c>
    </row>
    <row r="22" spans="1:6" ht="15">
      <c r="A22" s="41" t="s">
        <v>696</v>
      </c>
      <c r="B22" s="89">
        <v>12.5</v>
      </c>
      <c r="C22" s="102">
        <v>20.7</v>
      </c>
      <c r="D22" s="102">
        <v>26.6</v>
      </c>
      <c r="E22" s="78">
        <v>25.2</v>
      </c>
      <c r="F22" s="78">
        <v>3.7</v>
      </c>
    </row>
    <row r="23" spans="1:6" ht="15">
      <c r="A23" s="38" t="s">
        <v>697</v>
      </c>
      <c r="B23" s="89"/>
      <c r="C23" s="102"/>
      <c r="D23" s="102"/>
      <c r="E23" s="126"/>
      <c r="F23" s="1750"/>
    </row>
    <row r="24" spans="1:6" ht="15">
      <c r="A24" s="41" t="s">
        <v>692</v>
      </c>
      <c r="B24" s="89">
        <v>13968.7</v>
      </c>
      <c r="C24" s="102">
        <v>30499.1</v>
      </c>
      <c r="D24" s="102">
        <v>25256.1</v>
      </c>
      <c r="E24" s="78">
        <v>21657.4</v>
      </c>
      <c r="F24" s="78">
        <v>368578.7</v>
      </c>
    </row>
    <row r="25" spans="1:6" ht="15">
      <c r="A25" s="41" t="s">
        <v>693</v>
      </c>
      <c r="B25" s="89">
        <v>179.3</v>
      </c>
      <c r="C25" s="102">
        <v>360.2</v>
      </c>
      <c r="D25" s="102">
        <v>302.39999999999998</v>
      </c>
      <c r="E25" s="78">
        <v>246.5</v>
      </c>
      <c r="F25" s="78">
        <v>146.4</v>
      </c>
    </row>
    <row r="26" spans="1:6" ht="15">
      <c r="A26" s="41" t="s">
        <v>1211</v>
      </c>
      <c r="B26" s="89"/>
      <c r="C26" s="102"/>
      <c r="D26" s="102"/>
      <c r="E26" s="78"/>
      <c r="F26" s="1750"/>
    </row>
    <row r="27" spans="1:6" ht="15">
      <c r="A27" s="41" t="s">
        <v>692</v>
      </c>
      <c r="B27" s="89">
        <v>7822</v>
      </c>
      <c r="C27" s="89">
        <v>18481</v>
      </c>
      <c r="D27" s="102">
        <v>16545.099999999999</v>
      </c>
      <c r="E27" s="78">
        <v>13871.9</v>
      </c>
      <c r="F27" s="78">
        <v>139264</v>
      </c>
    </row>
    <row r="28" spans="1:6" ht="15">
      <c r="A28" s="41" t="s">
        <v>696</v>
      </c>
      <c r="B28" s="89">
        <v>100.3</v>
      </c>
      <c r="C28" s="102">
        <v>218.2</v>
      </c>
      <c r="D28" s="102">
        <v>198.1</v>
      </c>
      <c r="E28" s="78">
        <v>157.9</v>
      </c>
      <c r="F28" s="78">
        <v>104.3</v>
      </c>
    </row>
    <row r="29" spans="1:6" ht="15">
      <c r="A29" s="41" t="s">
        <v>1212</v>
      </c>
      <c r="B29" s="89"/>
      <c r="C29" s="102"/>
      <c r="D29" s="102"/>
      <c r="E29" s="78"/>
      <c r="F29" s="1750"/>
    </row>
    <row r="30" spans="1:6" ht="15">
      <c r="A30" s="41" t="s">
        <v>692</v>
      </c>
      <c r="B30" s="89">
        <v>6146.8</v>
      </c>
      <c r="C30" s="89">
        <v>12018</v>
      </c>
      <c r="D30" s="89">
        <v>8711</v>
      </c>
      <c r="E30" s="78">
        <v>7785.5</v>
      </c>
      <c r="F30" s="78">
        <v>229314.6</v>
      </c>
    </row>
    <row r="31" spans="1:6" ht="15">
      <c r="A31" s="41" t="s">
        <v>696</v>
      </c>
      <c r="B31" s="89">
        <v>79</v>
      </c>
      <c r="C31" s="89">
        <v>142</v>
      </c>
      <c r="D31" s="102">
        <v>104.3</v>
      </c>
      <c r="E31" s="78">
        <v>88.6</v>
      </c>
      <c r="F31" s="78">
        <v>42.2</v>
      </c>
    </row>
    <row r="32" spans="1:6" ht="15">
      <c r="A32" s="38" t="s">
        <v>698</v>
      </c>
      <c r="B32" s="89"/>
      <c r="C32" s="102"/>
      <c r="D32" s="102"/>
      <c r="E32" s="78"/>
      <c r="F32" s="1750"/>
    </row>
    <row r="33" spans="1:6" ht="15">
      <c r="A33" s="41" t="s">
        <v>692</v>
      </c>
      <c r="B33" s="89">
        <v>-8941.7000000000007</v>
      </c>
      <c r="C33" s="102">
        <v>-24314.799999999999</v>
      </c>
      <c r="D33" s="102">
        <v>-17289</v>
      </c>
      <c r="E33" s="78">
        <v>-13550.4</v>
      </c>
      <c r="F33" s="78">
        <v>-306663.7</v>
      </c>
    </row>
    <row r="34" spans="1:6" ht="15">
      <c r="A34" s="41" t="s">
        <v>693</v>
      </c>
      <c r="B34" s="89">
        <v>-115.2</v>
      </c>
      <c r="C34" s="102">
        <v>-287.2</v>
      </c>
      <c r="D34" s="102">
        <v>-207.9</v>
      </c>
      <c r="E34" s="78">
        <v>-154.19999999999999</v>
      </c>
      <c r="F34" s="78">
        <v>-76.400000000000006</v>
      </c>
    </row>
    <row r="35" spans="1:6" ht="15">
      <c r="A35" s="41" t="s">
        <v>1211</v>
      </c>
      <c r="B35" s="89"/>
      <c r="C35" s="102"/>
      <c r="D35" s="102"/>
      <c r="E35" s="78"/>
      <c r="F35" s="1750"/>
    </row>
    <row r="36" spans="1:6" ht="15">
      <c r="A36" s="41" t="s">
        <v>692</v>
      </c>
      <c r="B36" s="102">
        <v>-3781.8</v>
      </c>
      <c r="C36" s="102">
        <v>-14053.4</v>
      </c>
      <c r="D36" s="102">
        <v>-10820.6</v>
      </c>
      <c r="E36" s="79">
        <v>-7974</v>
      </c>
      <c r="F36" s="78">
        <v>-97326.7</v>
      </c>
    </row>
    <row r="37" spans="1:6" ht="15">
      <c r="A37" s="41" t="s">
        <v>696</v>
      </c>
      <c r="B37" s="89">
        <v>-48.7</v>
      </c>
      <c r="C37" s="102">
        <v>-165.9</v>
      </c>
      <c r="D37" s="102">
        <v>-130.19999999999999</v>
      </c>
      <c r="E37" s="78">
        <v>-90.7</v>
      </c>
      <c r="F37" s="78">
        <v>-37.4</v>
      </c>
    </row>
    <row r="38" spans="1:6" ht="15">
      <c r="A38" s="41" t="s">
        <v>1212</v>
      </c>
      <c r="B38" s="89"/>
      <c r="C38" s="102"/>
      <c r="D38" s="102"/>
      <c r="E38" s="78"/>
      <c r="F38" s="1750"/>
    </row>
    <row r="39" spans="1:6" ht="15">
      <c r="A39" s="41" t="s">
        <v>692</v>
      </c>
      <c r="B39" s="89">
        <v>-5160</v>
      </c>
      <c r="C39" s="102">
        <v>-10261.299999999999</v>
      </c>
      <c r="D39" s="89">
        <v>-6468.4</v>
      </c>
      <c r="E39" s="78">
        <v>-5576.4</v>
      </c>
      <c r="F39" s="78">
        <v>-209337</v>
      </c>
    </row>
    <row r="40" spans="1:6" ht="15">
      <c r="A40" s="41" t="s">
        <v>696</v>
      </c>
      <c r="B40" s="453">
        <v>-66.5</v>
      </c>
      <c r="C40" s="102">
        <v>-121.2</v>
      </c>
      <c r="D40" s="102">
        <v>-77.7</v>
      </c>
      <c r="E40" s="78">
        <v>-63.5</v>
      </c>
      <c r="F40" s="78">
        <v>-38.5</v>
      </c>
    </row>
    <row r="41" spans="1:6" ht="15">
      <c r="A41" s="53"/>
      <c r="B41" s="1386"/>
      <c r="C41" s="1387"/>
      <c r="D41" s="1387"/>
      <c r="E41" s="1382"/>
      <c r="F41" s="369"/>
    </row>
    <row r="42" spans="1:6" ht="18.75">
      <c r="A42" s="1969" t="s">
        <v>1213</v>
      </c>
      <c r="B42" s="1969"/>
      <c r="C42" s="1969"/>
      <c r="D42" s="1969"/>
      <c r="E42" s="78"/>
    </row>
    <row r="43" spans="1:6" ht="15">
      <c r="A43" s="1970" t="s">
        <v>699</v>
      </c>
      <c r="B43" s="1970"/>
      <c r="C43" s="1970"/>
      <c r="D43" s="1382"/>
      <c r="E43" s="1382"/>
      <c r="F43" s="369"/>
    </row>
    <row r="44" spans="1:6" ht="14.25">
      <c r="A44" s="1388"/>
      <c r="B44" s="1389">
        <v>2020</v>
      </c>
      <c r="C44" s="1389">
        <v>2021</v>
      </c>
      <c r="D44" s="1384">
        <v>2022</v>
      </c>
      <c r="E44" s="1385">
        <v>2023</v>
      </c>
      <c r="F44" s="1656">
        <v>2024</v>
      </c>
    </row>
    <row r="45" spans="1:6" ht="15">
      <c r="A45" s="368"/>
      <c r="B45" s="87"/>
      <c r="C45" s="84"/>
      <c r="D45" s="84"/>
      <c r="E45" s="78"/>
    </row>
    <row r="46" spans="1:6" ht="14.25">
      <c r="A46" s="454" t="s">
        <v>38</v>
      </c>
      <c r="B46" s="452">
        <v>64157.2</v>
      </c>
      <c r="C46" s="452">
        <v>73066</v>
      </c>
      <c r="D46" s="452">
        <v>94492</v>
      </c>
      <c r="E46" s="942">
        <v>92275.7</v>
      </c>
      <c r="F46" s="1785">
        <v>50322.3</v>
      </c>
    </row>
    <row r="47" spans="1:6" ht="15">
      <c r="A47" s="456" t="s">
        <v>700</v>
      </c>
      <c r="B47" s="89"/>
      <c r="C47" s="102"/>
      <c r="D47" s="102"/>
      <c r="E47" s="78"/>
      <c r="F47" s="1750"/>
    </row>
    <row r="48" spans="1:6" ht="13.5" customHeight="1">
      <c r="A48" s="456" t="s">
        <v>1214</v>
      </c>
      <c r="B48" s="89">
        <v>4485.7</v>
      </c>
      <c r="C48" s="102">
        <v>1169.5999999999999</v>
      </c>
      <c r="D48" s="102">
        <v>6962.3</v>
      </c>
      <c r="E48" s="78">
        <v>4969.6000000000004</v>
      </c>
      <c r="F48" s="78">
        <v>8088.3</v>
      </c>
    </row>
    <row r="49" spans="1:6" ht="15">
      <c r="A49" s="456" t="s">
        <v>701</v>
      </c>
      <c r="B49" s="89">
        <v>1032.7</v>
      </c>
      <c r="C49" s="102">
        <v>1011.1</v>
      </c>
      <c r="D49" s="89">
        <v>5903</v>
      </c>
      <c r="E49" s="79">
        <v>3648</v>
      </c>
      <c r="F49" s="78">
        <v>6431.8</v>
      </c>
    </row>
    <row r="50" spans="1:6" ht="15">
      <c r="A50" s="456" t="s">
        <v>702</v>
      </c>
      <c r="B50" s="89"/>
      <c r="C50" s="102"/>
      <c r="D50" s="102"/>
      <c r="E50" s="79"/>
    </row>
    <row r="51" spans="1:6" ht="15">
      <c r="A51" s="456" t="s">
        <v>1215</v>
      </c>
      <c r="B51" s="89">
        <v>1.8</v>
      </c>
      <c r="C51" s="102">
        <v>0</v>
      </c>
      <c r="D51" s="102">
        <v>27.4</v>
      </c>
      <c r="E51" s="78"/>
      <c r="F51" s="78">
        <v>0.82</v>
      </c>
    </row>
    <row r="52" spans="1:6" ht="15">
      <c r="A52" s="456" t="s">
        <v>703</v>
      </c>
      <c r="B52" s="89"/>
      <c r="C52" s="102"/>
      <c r="D52" s="102"/>
      <c r="E52" s="943" t="s">
        <v>60</v>
      </c>
    </row>
    <row r="53" spans="1:6" ht="15">
      <c r="A53" s="456" t="s">
        <v>1216</v>
      </c>
      <c r="B53" s="89">
        <v>584.70000000000005</v>
      </c>
      <c r="C53" s="102">
        <v>671.8</v>
      </c>
      <c r="D53" s="102">
        <v>819.2</v>
      </c>
      <c r="E53" s="78">
        <v>1334.7</v>
      </c>
      <c r="F53" s="78">
        <v>1707.5</v>
      </c>
    </row>
    <row r="54" spans="1:6" ht="15">
      <c r="A54" s="456" t="s">
        <v>704</v>
      </c>
      <c r="B54" s="89">
        <v>35884.9</v>
      </c>
      <c r="C54" s="102">
        <v>43415.1</v>
      </c>
      <c r="D54" s="102">
        <v>50358.400000000001</v>
      </c>
      <c r="E54" s="78">
        <v>51042.7</v>
      </c>
      <c r="F54" s="78">
        <v>24339.7</v>
      </c>
    </row>
    <row r="55" spans="1:6" ht="15">
      <c r="A55" s="456" t="s">
        <v>706</v>
      </c>
      <c r="B55" s="460"/>
      <c r="C55" s="458"/>
      <c r="D55" s="458"/>
      <c r="E55" s="78"/>
    </row>
    <row r="56" spans="1:6" ht="15">
      <c r="A56" s="456" t="s">
        <v>1217</v>
      </c>
      <c r="B56" s="459">
        <v>525.9</v>
      </c>
      <c r="C56" s="458">
        <v>386.7</v>
      </c>
      <c r="D56" s="458">
        <v>26.2</v>
      </c>
      <c r="E56" s="78">
        <v>306.5</v>
      </c>
      <c r="F56" s="78">
        <v>317.8</v>
      </c>
    </row>
    <row r="57" spans="1:6" ht="15">
      <c r="A57" s="456" t="s">
        <v>707</v>
      </c>
      <c r="B57" s="458"/>
      <c r="C57" s="458"/>
      <c r="D57" s="458"/>
      <c r="E57" s="78"/>
      <c r="F57" s="1750"/>
    </row>
    <row r="58" spans="1:6" ht="15">
      <c r="A58" s="456" t="s">
        <v>1218</v>
      </c>
      <c r="B58" s="458">
        <v>318.3</v>
      </c>
      <c r="C58" s="458">
        <v>128</v>
      </c>
      <c r="D58" s="458">
        <v>407.3</v>
      </c>
      <c r="E58" s="78">
        <v>241.9</v>
      </c>
      <c r="F58" s="78">
        <v>303.5</v>
      </c>
    </row>
    <row r="59" spans="1:6" ht="15">
      <c r="A59" s="1966" t="s">
        <v>85</v>
      </c>
      <c r="B59" s="1966"/>
      <c r="C59" s="1966"/>
      <c r="D59" s="1966"/>
      <c r="E59" s="1382"/>
      <c r="F59" s="1656"/>
    </row>
    <row r="60" spans="1:6" ht="14.25">
      <c r="A60" s="1390"/>
      <c r="B60" s="1391">
        <v>2020</v>
      </c>
      <c r="C60" s="1392">
        <v>2021</v>
      </c>
      <c r="D60" s="1392">
        <v>2022</v>
      </c>
      <c r="E60" s="1385">
        <v>2023</v>
      </c>
      <c r="F60" s="1656">
        <v>2024</v>
      </c>
    </row>
    <row r="61" spans="1:6" ht="15">
      <c r="A61" s="456" t="s">
        <v>708</v>
      </c>
      <c r="B61" s="458"/>
      <c r="C61" s="458"/>
      <c r="D61" s="458"/>
      <c r="E61" s="78"/>
    </row>
    <row r="62" spans="1:6" ht="15">
      <c r="A62" s="456" t="s">
        <v>1219</v>
      </c>
      <c r="B62" s="458">
        <v>49.9</v>
      </c>
      <c r="C62" s="458">
        <v>0.6</v>
      </c>
      <c r="D62" s="459">
        <v>213</v>
      </c>
      <c r="E62" s="78">
        <v>282.89999999999998</v>
      </c>
      <c r="F62" s="78">
        <v>842.7</v>
      </c>
    </row>
    <row r="63" spans="1:6" ht="15">
      <c r="A63" s="456" t="s">
        <v>709</v>
      </c>
      <c r="B63" s="458"/>
      <c r="C63" s="458"/>
      <c r="D63" s="458"/>
      <c r="E63" s="78"/>
      <c r="F63" s="1750"/>
    </row>
    <row r="64" spans="1:6" ht="15">
      <c r="A64" s="456" t="s">
        <v>1220</v>
      </c>
      <c r="B64" s="459">
        <v>492</v>
      </c>
      <c r="C64" s="458">
        <v>1192.5999999999999</v>
      </c>
      <c r="D64" s="458">
        <v>1679.3</v>
      </c>
      <c r="E64" s="78">
        <v>1233.5</v>
      </c>
      <c r="F64" s="78">
        <v>828.8</v>
      </c>
    </row>
    <row r="65" spans="1:6" ht="15">
      <c r="A65" s="456" t="s">
        <v>710</v>
      </c>
      <c r="B65" s="458"/>
      <c r="C65" s="458"/>
      <c r="D65" s="458"/>
      <c r="E65" s="78"/>
      <c r="F65" s="1750"/>
    </row>
    <row r="66" spans="1:6" ht="15">
      <c r="A66" s="456" t="s">
        <v>1221</v>
      </c>
      <c r="B66" s="458"/>
      <c r="C66" s="458"/>
      <c r="D66" s="458"/>
      <c r="E66" s="78"/>
      <c r="F66" s="1750"/>
    </row>
    <row r="67" spans="1:6" ht="15">
      <c r="A67" s="456" t="s">
        <v>1222</v>
      </c>
      <c r="B67" s="458">
        <v>47.8</v>
      </c>
      <c r="C67" s="458">
        <v>0.7</v>
      </c>
      <c r="D67" s="459">
        <v>19</v>
      </c>
      <c r="E67" s="78">
        <v>4.7</v>
      </c>
      <c r="F67" s="78" t="s">
        <v>1613</v>
      </c>
    </row>
    <row r="68" spans="1:6" ht="15">
      <c r="A68" s="456" t="s">
        <v>711</v>
      </c>
      <c r="B68" s="458">
        <v>15234.2</v>
      </c>
      <c r="C68" s="458">
        <v>21820</v>
      </c>
      <c r="D68" s="458">
        <v>23749.9</v>
      </c>
      <c r="E68" s="78">
        <v>22862.1</v>
      </c>
      <c r="F68" s="78">
        <v>1527.4</v>
      </c>
    </row>
    <row r="69" spans="1:6" ht="15">
      <c r="A69" s="456" t="s">
        <v>712</v>
      </c>
      <c r="B69" s="458"/>
      <c r="C69" s="458"/>
      <c r="D69" s="458"/>
      <c r="E69" s="78"/>
      <c r="F69" s="1750"/>
    </row>
    <row r="70" spans="1:6" ht="15">
      <c r="A70" s="456" t="s">
        <v>1223</v>
      </c>
      <c r="B70" s="459">
        <v>314.10000000000002</v>
      </c>
      <c r="C70" s="458">
        <v>78.2</v>
      </c>
      <c r="D70" s="458">
        <v>112.5</v>
      </c>
      <c r="E70" s="78">
        <v>19.8</v>
      </c>
      <c r="F70" s="78">
        <v>99.7</v>
      </c>
    </row>
    <row r="71" spans="1:6" ht="15">
      <c r="A71" s="456" t="s">
        <v>713</v>
      </c>
      <c r="B71" s="458"/>
      <c r="C71" s="458"/>
      <c r="D71" s="458"/>
      <c r="E71" s="78"/>
      <c r="F71" s="1750"/>
    </row>
    <row r="72" spans="1:6" ht="15">
      <c r="A72" s="456" t="s">
        <v>1224</v>
      </c>
      <c r="B72" s="458"/>
      <c r="C72" s="458"/>
      <c r="D72" s="458"/>
      <c r="E72" s="78"/>
      <c r="F72" s="1750"/>
    </row>
    <row r="73" spans="1:6" ht="15">
      <c r="A73" s="456" t="s">
        <v>1225</v>
      </c>
      <c r="B73" s="458">
        <v>1865.1</v>
      </c>
      <c r="C73" s="458">
        <v>2086.6</v>
      </c>
      <c r="D73" s="459">
        <v>1863</v>
      </c>
      <c r="E73" s="78">
        <v>3065.5</v>
      </c>
      <c r="F73" s="78">
        <v>3434.8</v>
      </c>
    </row>
    <row r="74" spans="1:6" ht="15">
      <c r="A74" s="456" t="s">
        <v>720</v>
      </c>
      <c r="B74" s="458"/>
      <c r="C74" s="458"/>
      <c r="D74" s="458"/>
      <c r="E74" s="78"/>
      <c r="F74" s="1750"/>
    </row>
    <row r="75" spans="1:6" ht="15">
      <c r="A75" s="456" t="s">
        <v>1226</v>
      </c>
      <c r="B75" s="458"/>
      <c r="C75" s="458"/>
      <c r="D75" s="458"/>
      <c r="E75" s="78"/>
      <c r="F75" s="1750"/>
    </row>
    <row r="76" spans="1:6" ht="15">
      <c r="A76" s="456" t="s">
        <v>1227</v>
      </c>
      <c r="B76" s="458"/>
      <c r="C76" s="458"/>
      <c r="D76" s="458"/>
      <c r="E76" s="78"/>
      <c r="F76" s="1750"/>
    </row>
    <row r="77" spans="1:6" ht="15">
      <c r="A77" s="456" t="s">
        <v>1228</v>
      </c>
      <c r="B77" s="461" t="s">
        <v>60</v>
      </c>
      <c r="C77" s="461" t="s">
        <v>60</v>
      </c>
      <c r="D77" s="458">
        <v>2.5</v>
      </c>
      <c r="E77" s="943" t="s">
        <v>60</v>
      </c>
      <c r="F77" s="78" t="s">
        <v>1598</v>
      </c>
    </row>
    <row r="78" spans="1:6" ht="15">
      <c r="A78" s="456" t="s">
        <v>714</v>
      </c>
      <c r="B78" s="458">
        <v>127.8</v>
      </c>
      <c r="C78" s="458">
        <v>138.9</v>
      </c>
      <c r="D78" s="458">
        <v>1044.5999999999999</v>
      </c>
      <c r="E78" s="78">
        <v>2420.9</v>
      </c>
      <c r="F78" s="78">
        <v>1790.1</v>
      </c>
    </row>
    <row r="79" spans="1:6" ht="15">
      <c r="A79" s="456" t="s">
        <v>715</v>
      </c>
      <c r="B79" s="458"/>
      <c r="C79" s="458"/>
      <c r="D79" s="458"/>
      <c r="E79" s="78"/>
      <c r="F79" s="1750"/>
    </row>
    <row r="80" spans="1:6" ht="16.5" customHeight="1">
      <c r="A80" s="456" t="s">
        <v>1229</v>
      </c>
      <c r="B80" s="458"/>
      <c r="C80" s="458"/>
      <c r="D80" s="458"/>
      <c r="E80" s="78"/>
      <c r="F80" s="1750"/>
    </row>
    <row r="81" spans="1:6" ht="15">
      <c r="A81" s="456" t="s">
        <v>1230</v>
      </c>
      <c r="B81" s="458"/>
      <c r="C81" s="458"/>
      <c r="D81" s="458"/>
      <c r="E81" s="78"/>
      <c r="F81" s="1750"/>
    </row>
    <row r="82" spans="1:6" ht="15">
      <c r="A82" s="456" t="s">
        <v>1231</v>
      </c>
      <c r="B82" s="458"/>
      <c r="C82" s="458"/>
      <c r="D82" s="458"/>
      <c r="E82" s="78"/>
      <c r="F82" s="1750"/>
    </row>
    <row r="83" spans="1:6" ht="15">
      <c r="A83" s="456" t="s">
        <v>1232</v>
      </c>
      <c r="B83" s="458">
        <v>3093.3</v>
      </c>
      <c r="C83" s="458">
        <v>875.4</v>
      </c>
      <c r="D83" s="458">
        <v>1063.5999999999999</v>
      </c>
      <c r="E83" s="78">
        <v>650.20000000000005</v>
      </c>
      <c r="F83" s="78">
        <v>367.5</v>
      </c>
    </row>
    <row r="84" spans="1:6" ht="15">
      <c r="A84" s="456" t="s">
        <v>716</v>
      </c>
      <c r="B84" s="458"/>
      <c r="C84" s="458"/>
      <c r="D84" s="458"/>
      <c r="E84" s="78"/>
      <c r="F84" s="1750"/>
    </row>
    <row r="85" spans="1:6" ht="15">
      <c r="A85" s="456" t="s">
        <v>1233</v>
      </c>
      <c r="B85" s="458">
        <v>76.400000000000006</v>
      </c>
      <c r="C85" s="458">
        <v>58.7</v>
      </c>
      <c r="D85" s="458">
        <v>195.9</v>
      </c>
      <c r="E85" s="78">
        <v>123.4</v>
      </c>
      <c r="F85" s="78">
        <v>130.19999999999999</v>
      </c>
    </row>
    <row r="86" spans="1:6" ht="15">
      <c r="A86" s="456" t="s">
        <v>721</v>
      </c>
      <c r="B86" s="458"/>
      <c r="C86" s="458"/>
      <c r="D86" s="458"/>
      <c r="E86" s="78"/>
      <c r="F86" s="1750"/>
    </row>
    <row r="87" spans="1:6" ht="15">
      <c r="A87" s="456" t="s">
        <v>1234</v>
      </c>
      <c r="B87" s="458"/>
      <c r="C87" s="458"/>
      <c r="D87" s="458"/>
      <c r="E87" s="78"/>
      <c r="F87" s="1750"/>
    </row>
    <row r="88" spans="1:6" ht="15">
      <c r="A88" s="456" t="s">
        <v>1235</v>
      </c>
      <c r="B88" s="458"/>
      <c r="C88" s="458"/>
      <c r="D88" s="458"/>
      <c r="E88" s="78"/>
      <c r="F88" s="1750"/>
    </row>
    <row r="89" spans="1:6" ht="15">
      <c r="A89" s="456" t="s">
        <v>1236</v>
      </c>
      <c r="B89" s="461" t="s">
        <v>60</v>
      </c>
      <c r="C89" s="461" t="s">
        <v>60</v>
      </c>
      <c r="D89" s="458">
        <v>8.5</v>
      </c>
      <c r="E89" s="943" t="s">
        <v>60</v>
      </c>
      <c r="F89" s="78">
        <v>67.5</v>
      </c>
    </row>
    <row r="90" spans="1:6" ht="15">
      <c r="A90" s="456" t="s">
        <v>717</v>
      </c>
      <c r="B90" s="459">
        <v>16</v>
      </c>
      <c r="C90" s="458">
        <v>30.7</v>
      </c>
      <c r="D90" s="458">
        <v>36.4</v>
      </c>
      <c r="E90" s="78">
        <v>69.3</v>
      </c>
      <c r="F90" s="78">
        <v>44.2</v>
      </c>
    </row>
    <row r="91" spans="1:6" ht="15">
      <c r="A91" s="1393"/>
      <c r="B91" s="1394"/>
      <c r="C91" s="1394"/>
      <c r="D91" s="1394"/>
      <c r="E91" s="1382"/>
      <c r="F91" s="369"/>
    </row>
    <row r="92" spans="1:6" ht="15">
      <c r="A92" s="80" t="s">
        <v>705</v>
      </c>
      <c r="B92" s="154"/>
      <c r="C92" s="78"/>
      <c r="D92" s="78"/>
      <c r="E92" s="78"/>
    </row>
    <row r="93" spans="1:6" ht="18">
      <c r="A93" s="81"/>
      <c r="B93" s="78"/>
      <c r="C93" s="78"/>
      <c r="D93" s="78"/>
      <c r="E93" s="78"/>
    </row>
    <row r="94" spans="1:6" ht="18.75">
      <c r="A94" s="1967" t="s">
        <v>1237</v>
      </c>
      <c r="B94" s="1967"/>
      <c r="C94" s="1967"/>
      <c r="D94" s="1967"/>
      <c r="E94" s="78"/>
    </row>
    <row r="95" spans="1:6" ht="15">
      <c r="A95" s="1970" t="s">
        <v>718</v>
      </c>
      <c r="B95" s="1970"/>
      <c r="C95" s="1970"/>
      <c r="D95" s="1970"/>
      <c r="E95" s="1382"/>
      <c r="F95" s="369"/>
    </row>
    <row r="96" spans="1:6" ht="14.25">
      <c r="A96" s="1383"/>
      <c r="B96" s="1391">
        <v>2020</v>
      </c>
      <c r="C96" s="1392">
        <v>2021</v>
      </c>
      <c r="D96" s="1392">
        <v>2022</v>
      </c>
      <c r="E96" s="1395">
        <v>2023</v>
      </c>
      <c r="F96" s="1654">
        <v>2024</v>
      </c>
    </row>
    <row r="97" spans="1:6" ht="15">
      <c r="A97" s="83"/>
      <c r="B97" s="102"/>
      <c r="C97" s="102"/>
      <c r="D97" s="102"/>
      <c r="E97" s="78"/>
    </row>
    <row r="98" spans="1:6" ht="14.25">
      <c r="A98" s="462" t="s">
        <v>38</v>
      </c>
      <c r="B98" s="452">
        <v>179319</v>
      </c>
      <c r="C98" s="452">
        <v>360275.5</v>
      </c>
      <c r="D98" s="452">
        <v>302372.90000000002</v>
      </c>
      <c r="E98" s="942">
        <v>246510</v>
      </c>
      <c r="F98" s="1785">
        <v>368578.4</v>
      </c>
    </row>
    <row r="99" spans="1:6" ht="15">
      <c r="A99" s="463" t="s">
        <v>700</v>
      </c>
      <c r="B99" s="102"/>
      <c r="C99" s="102"/>
      <c r="D99" s="102"/>
      <c r="E99" s="78"/>
      <c r="F99" s="1750"/>
    </row>
    <row r="100" spans="1:6" ht="15">
      <c r="A100" s="463" t="s">
        <v>1214</v>
      </c>
      <c r="B100" s="102">
        <v>170.7</v>
      </c>
      <c r="C100" s="102">
        <v>1131.0999999999999</v>
      </c>
      <c r="D100" s="102">
        <v>1442.7</v>
      </c>
      <c r="E100" s="78">
        <v>1426.4</v>
      </c>
      <c r="F100" s="78">
        <v>155.5</v>
      </c>
    </row>
    <row r="101" spans="1:6" ht="15">
      <c r="A101" s="463" t="s">
        <v>701</v>
      </c>
      <c r="B101" s="102">
        <v>15738.9</v>
      </c>
      <c r="C101" s="102">
        <v>21955.4</v>
      </c>
      <c r="D101" s="102">
        <v>31663.599999999999</v>
      </c>
      <c r="E101" s="78">
        <v>37194.800000000003</v>
      </c>
      <c r="F101" s="78">
        <v>50069.599999999999</v>
      </c>
    </row>
    <row r="102" spans="1:6" ht="15">
      <c r="A102" s="463" t="s">
        <v>702</v>
      </c>
      <c r="B102" s="102"/>
      <c r="C102" s="102"/>
      <c r="D102" s="102"/>
      <c r="E102" s="78"/>
      <c r="F102" s="1750"/>
    </row>
    <row r="103" spans="1:6" ht="15">
      <c r="A103" s="463" t="s">
        <v>1238</v>
      </c>
      <c r="B103" s="102">
        <v>5744.6</v>
      </c>
      <c r="C103" s="102">
        <v>6088.5</v>
      </c>
      <c r="D103" s="102">
        <v>7019.3</v>
      </c>
      <c r="E103" s="78">
        <v>5122.3</v>
      </c>
      <c r="F103" s="78">
        <v>6539.7</v>
      </c>
    </row>
    <row r="104" spans="1:6" ht="15">
      <c r="A104" s="463" t="s">
        <v>703</v>
      </c>
      <c r="B104" s="102"/>
      <c r="C104" s="102"/>
      <c r="D104" s="102"/>
      <c r="E104" s="78"/>
      <c r="F104" s="1750"/>
    </row>
    <row r="105" spans="1:6" ht="15">
      <c r="A105" s="463" t="s">
        <v>1216</v>
      </c>
      <c r="B105" s="102">
        <v>1467.8</v>
      </c>
      <c r="C105" s="102">
        <v>1139.9000000000001</v>
      </c>
      <c r="D105" s="102">
        <v>2433.6999999999998</v>
      </c>
      <c r="E105" s="78">
        <v>4437.3</v>
      </c>
      <c r="F105" s="78">
        <v>3789.4</v>
      </c>
    </row>
    <row r="106" spans="1:6" ht="15">
      <c r="A106" s="463" t="s">
        <v>704</v>
      </c>
      <c r="B106" s="102">
        <v>7410.5</v>
      </c>
      <c r="C106" s="102">
        <v>53753.1</v>
      </c>
      <c r="D106" s="102">
        <v>6229.1</v>
      </c>
      <c r="E106" s="78">
        <v>12696.4</v>
      </c>
      <c r="F106" s="78">
        <v>18923.7</v>
      </c>
    </row>
    <row r="107" spans="1:6" ht="15">
      <c r="A107" s="463" t="s">
        <v>706</v>
      </c>
      <c r="B107" s="102"/>
      <c r="C107" s="102"/>
      <c r="D107" s="102"/>
      <c r="E107" s="78"/>
      <c r="F107" s="1750"/>
    </row>
    <row r="108" spans="1:6" ht="15">
      <c r="A108" s="463" t="s">
        <v>1217</v>
      </c>
      <c r="B108" s="102">
        <v>8033.9</v>
      </c>
      <c r="C108" s="102">
        <v>12550.8</v>
      </c>
      <c r="D108" s="102">
        <v>4083.4</v>
      </c>
      <c r="E108" s="78">
        <v>7019.1</v>
      </c>
      <c r="F108" s="78">
        <v>4534.3999999999996</v>
      </c>
    </row>
    <row r="109" spans="1:6" ht="15">
      <c r="A109" s="463" t="s">
        <v>707</v>
      </c>
      <c r="B109" s="102"/>
      <c r="C109" s="102"/>
      <c r="D109" s="102"/>
      <c r="E109" s="78"/>
      <c r="F109" s="1750"/>
    </row>
    <row r="110" spans="1:6" ht="15">
      <c r="A110" s="463" t="s">
        <v>1218</v>
      </c>
      <c r="B110" s="102">
        <v>7429.1</v>
      </c>
      <c r="C110" s="102">
        <v>12898.6</v>
      </c>
      <c r="D110" s="102">
        <v>13833.8</v>
      </c>
      <c r="E110" s="78">
        <v>17684.099999999999</v>
      </c>
      <c r="F110" s="78">
        <v>14397.3</v>
      </c>
    </row>
    <row r="111" spans="1:6" ht="15">
      <c r="A111" s="463" t="s">
        <v>708</v>
      </c>
      <c r="B111" s="102"/>
      <c r="C111" s="102"/>
      <c r="D111" s="102"/>
      <c r="E111" s="78"/>
      <c r="F111" s="1750"/>
    </row>
    <row r="112" spans="1:6" ht="15">
      <c r="A112" s="463" t="s">
        <v>1239</v>
      </c>
      <c r="B112" s="102">
        <v>515.70000000000005</v>
      </c>
      <c r="C112" s="102">
        <v>726.9</v>
      </c>
      <c r="D112" s="102">
        <v>263.60000000000002</v>
      </c>
      <c r="E112" s="78">
        <v>119.9</v>
      </c>
      <c r="F112" s="78">
        <v>382.7</v>
      </c>
    </row>
    <row r="113" spans="1:6" ht="15">
      <c r="A113" s="463" t="s">
        <v>719</v>
      </c>
      <c r="B113" s="464"/>
      <c r="C113" s="102"/>
      <c r="D113" s="102"/>
      <c r="E113" s="78"/>
      <c r="F113" s="1750"/>
    </row>
    <row r="114" spans="1:6" ht="15">
      <c r="A114" s="463" t="s">
        <v>1220</v>
      </c>
      <c r="B114" s="102">
        <v>4214.8</v>
      </c>
      <c r="C114" s="102">
        <v>5972.6</v>
      </c>
      <c r="D114" s="102">
        <v>4217.8</v>
      </c>
      <c r="E114" s="79">
        <v>3516</v>
      </c>
      <c r="F114" s="78">
        <v>1831.6</v>
      </c>
    </row>
    <row r="115" spans="1:6" ht="15">
      <c r="A115" s="102" t="s">
        <v>710</v>
      </c>
      <c r="B115" s="102"/>
      <c r="C115" s="102"/>
      <c r="D115" s="102"/>
      <c r="E115" s="78"/>
    </row>
    <row r="116" spans="1:6" ht="15" customHeight="1">
      <c r="A116" s="1965" t="s">
        <v>85</v>
      </c>
      <c r="B116" s="1965"/>
      <c r="C116" s="1965"/>
      <c r="D116" s="1965"/>
      <c r="E116" s="1965"/>
      <c r="F116" s="369"/>
    </row>
    <row r="117" spans="1:6" ht="14.25">
      <c r="A117" s="1396"/>
      <c r="B117" s="1397">
        <v>2020</v>
      </c>
      <c r="C117" s="1398">
        <v>2021</v>
      </c>
      <c r="D117" s="1399">
        <v>2022</v>
      </c>
      <c r="E117" s="1395">
        <v>2023</v>
      </c>
      <c r="F117" s="1654">
        <v>2024</v>
      </c>
    </row>
    <row r="118" spans="1:6" ht="15">
      <c r="A118" s="102" t="s">
        <v>1221</v>
      </c>
      <c r="B118" s="102"/>
      <c r="C118" s="102"/>
      <c r="D118" s="102"/>
      <c r="E118" s="78"/>
    </row>
    <row r="119" spans="1:6" ht="15">
      <c r="A119" s="102" t="s">
        <v>1240</v>
      </c>
      <c r="B119" s="102">
        <v>4262.8</v>
      </c>
      <c r="C119" s="102">
        <v>3277.1</v>
      </c>
      <c r="D119" s="102">
        <v>8492.5</v>
      </c>
      <c r="E119" s="78">
        <v>5738.1</v>
      </c>
      <c r="F119" s="78">
        <v>2362.4</v>
      </c>
    </row>
    <row r="120" spans="1:6" ht="15">
      <c r="A120" s="102" t="s">
        <v>711</v>
      </c>
      <c r="B120" s="102">
        <v>39298.6</v>
      </c>
      <c r="C120" s="102">
        <v>128850.1</v>
      </c>
      <c r="D120" s="102">
        <v>119548.1</v>
      </c>
      <c r="E120" s="78">
        <v>52257.2</v>
      </c>
      <c r="F120" s="78">
        <v>71715.8</v>
      </c>
    </row>
    <row r="121" spans="1:6" ht="15">
      <c r="A121" s="102" t="s">
        <v>712</v>
      </c>
      <c r="B121" s="102"/>
      <c r="C121" s="102"/>
      <c r="D121" s="102"/>
      <c r="E121" s="78"/>
      <c r="F121" s="1750"/>
    </row>
    <row r="122" spans="1:6" ht="15">
      <c r="A122" s="102" t="s">
        <v>1223</v>
      </c>
      <c r="B122" s="102">
        <v>4872.2</v>
      </c>
      <c r="C122" s="102">
        <v>24404.5</v>
      </c>
      <c r="D122" s="102">
        <v>13377.2</v>
      </c>
      <c r="E122" s="79">
        <v>5025</v>
      </c>
      <c r="F122" s="78">
        <v>5941.3</v>
      </c>
    </row>
    <row r="123" spans="1:6" ht="15">
      <c r="A123" s="102" t="s">
        <v>713</v>
      </c>
      <c r="B123" s="102"/>
      <c r="C123" s="102"/>
      <c r="D123" s="102"/>
      <c r="E123" s="78"/>
      <c r="F123" s="1750"/>
    </row>
    <row r="124" spans="1:6" ht="15">
      <c r="A124" s="102" t="s">
        <v>1241</v>
      </c>
      <c r="B124" s="102"/>
      <c r="C124" s="102"/>
      <c r="D124" s="102"/>
      <c r="E124" s="78"/>
      <c r="F124" s="1750"/>
    </row>
    <row r="125" spans="1:6" ht="15">
      <c r="A125" s="102" t="s">
        <v>1242</v>
      </c>
      <c r="B125" s="102">
        <v>7712.7</v>
      </c>
      <c r="C125" s="102">
        <v>12574</v>
      </c>
      <c r="D125" s="102">
        <v>9065.2000000000007</v>
      </c>
      <c r="E125" s="78">
        <v>10447.9</v>
      </c>
      <c r="F125" s="78">
        <v>9237.1</v>
      </c>
    </row>
    <row r="126" spans="1:6" ht="15">
      <c r="A126" s="102" t="s">
        <v>720</v>
      </c>
      <c r="B126" s="102"/>
      <c r="C126" s="102"/>
      <c r="D126" s="102"/>
      <c r="E126" s="78"/>
      <c r="F126" s="1750"/>
    </row>
    <row r="127" spans="1:6" ht="15">
      <c r="A127" s="102" t="s">
        <v>1226</v>
      </c>
      <c r="B127" s="102"/>
      <c r="C127" s="102"/>
      <c r="D127" s="102"/>
      <c r="E127" s="78"/>
      <c r="F127" s="1750"/>
    </row>
    <row r="128" spans="1:6" ht="15">
      <c r="A128" s="102" t="s">
        <v>1227</v>
      </c>
      <c r="B128" s="102"/>
      <c r="C128" s="102"/>
      <c r="D128" s="102"/>
      <c r="E128" s="78"/>
      <c r="F128" s="1750"/>
    </row>
    <row r="129" spans="1:6" ht="15">
      <c r="A129" s="102" t="s">
        <v>1228</v>
      </c>
      <c r="B129" s="102">
        <v>58.6</v>
      </c>
      <c r="C129" s="457" t="s">
        <v>60</v>
      </c>
      <c r="D129" s="457" t="s">
        <v>60</v>
      </c>
      <c r="E129" s="79">
        <v>5</v>
      </c>
      <c r="F129" s="78">
        <v>71.599999999999994</v>
      </c>
    </row>
    <row r="130" spans="1:6" ht="15">
      <c r="A130" s="102" t="s">
        <v>714</v>
      </c>
      <c r="B130" s="102">
        <v>10762.5</v>
      </c>
      <c r="C130" s="102">
        <v>24988.2</v>
      </c>
      <c r="D130" s="89">
        <v>29105</v>
      </c>
      <c r="E130" s="78">
        <v>32536.5</v>
      </c>
      <c r="F130" s="78">
        <v>38128.9</v>
      </c>
    </row>
    <row r="131" spans="1:6" ht="15">
      <c r="A131" s="84"/>
      <c r="B131" s="84"/>
      <c r="C131" s="84"/>
      <c r="D131" s="87"/>
      <c r="E131" s="78"/>
      <c r="F131" s="1750"/>
    </row>
    <row r="132" spans="1:6" ht="15">
      <c r="A132" s="102" t="s">
        <v>715</v>
      </c>
      <c r="B132" s="102"/>
      <c r="C132" s="102"/>
      <c r="D132" s="102"/>
      <c r="E132" s="78"/>
      <c r="F132" s="1750"/>
    </row>
    <row r="133" spans="1:6" ht="15">
      <c r="A133" s="102" t="s">
        <v>1229</v>
      </c>
      <c r="B133" s="102"/>
      <c r="C133" s="102"/>
      <c r="D133" s="102"/>
      <c r="E133" s="78"/>
      <c r="F133" s="1750"/>
    </row>
    <row r="134" spans="1:6" ht="15">
      <c r="A134" s="102" t="s">
        <v>1230</v>
      </c>
      <c r="B134" s="102"/>
      <c r="C134" s="102"/>
      <c r="D134" s="102"/>
      <c r="E134" s="78"/>
      <c r="F134" s="1750"/>
    </row>
    <row r="135" spans="1:6" ht="15">
      <c r="A135" s="102" t="s">
        <v>1231</v>
      </c>
      <c r="B135" s="102"/>
      <c r="C135" s="102"/>
      <c r="D135" s="102"/>
      <c r="E135" s="79"/>
    </row>
    <row r="136" spans="1:6" ht="15">
      <c r="A136" s="102" t="s">
        <v>1232</v>
      </c>
      <c r="B136" s="102">
        <v>50532.4</v>
      </c>
      <c r="C136" s="102">
        <v>34433.1</v>
      </c>
      <c r="D136" s="102">
        <v>34632.699999999997</v>
      </c>
      <c r="E136" s="79">
        <v>23049</v>
      </c>
      <c r="F136" s="78">
        <v>119457.8</v>
      </c>
    </row>
    <row r="137" spans="1:6" ht="15">
      <c r="A137" s="102" t="s">
        <v>716</v>
      </c>
      <c r="B137" s="102"/>
      <c r="C137" s="102"/>
      <c r="D137" s="102"/>
      <c r="E137" s="78"/>
    </row>
    <row r="138" spans="1:6" ht="15">
      <c r="A138" s="102" t="s">
        <v>1233</v>
      </c>
      <c r="B138" s="102">
        <v>7106.3</v>
      </c>
      <c r="C138" s="102">
        <v>9168.9</v>
      </c>
      <c r="D138" s="102">
        <v>12380.7</v>
      </c>
      <c r="E138" s="78">
        <v>22534.7</v>
      </c>
      <c r="F138" s="78">
        <v>10711.1</v>
      </c>
    </row>
    <row r="139" spans="1:6" ht="15">
      <c r="A139" s="102" t="s">
        <v>721</v>
      </c>
      <c r="B139" s="102"/>
      <c r="C139" s="102"/>
      <c r="D139" s="102"/>
      <c r="E139" s="78"/>
      <c r="F139" s="1750"/>
    </row>
    <row r="140" spans="1:6" ht="15">
      <c r="A140" s="102" t="s">
        <v>1234</v>
      </c>
      <c r="B140" s="102"/>
      <c r="C140" s="102"/>
      <c r="D140" s="102"/>
      <c r="E140" s="78"/>
      <c r="F140" s="1750"/>
    </row>
    <row r="141" spans="1:6" ht="15">
      <c r="A141" s="102" t="s">
        <v>1235</v>
      </c>
      <c r="B141" s="102"/>
      <c r="C141" s="102"/>
      <c r="D141" s="102"/>
      <c r="E141" s="78"/>
    </row>
    <row r="142" spans="1:6" ht="15">
      <c r="A142" s="102" t="s">
        <v>1236</v>
      </c>
      <c r="B142" s="102">
        <v>409.7</v>
      </c>
      <c r="C142" s="89">
        <v>1646</v>
      </c>
      <c r="D142" s="102">
        <v>764.9</v>
      </c>
      <c r="E142" s="78">
        <v>788.3</v>
      </c>
      <c r="F142" s="78">
        <v>797.6</v>
      </c>
    </row>
    <row r="143" spans="1:6" ht="15">
      <c r="A143" s="102" t="s">
        <v>717</v>
      </c>
      <c r="B143" s="102">
        <v>3574.7</v>
      </c>
      <c r="C143" s="102">
        <v>4715.8999999999996</v>
      </c>
      <c r="D143" s="102">
        <v>3819.6</v>
      </c>
      <c r="E143" s="78">
        <v>4911.8</v>
      </c>
      <c r="F143" s="78">
        <v>9530.9</v>
      </c>
    </row>
    <row r="144" spans="1:6" ht="15">
      <c r="A144" s="1400"/>
      <c r="B144" s="1401"/>
      <c r="C144" s="1401"/>
      <c r="D144" s="1401"/>
      <c r="E144" s="1382"/>
      <c r="F144" s="369"/>
    </row>
    <row r="145" spans="1:5" ht="15">
      <c r="A145" s="80" t="s">
        <v>705</v>
      </c>
      <c r="B145" s="154"/>
      <c r="C145" s="78"/>
      <c r="D145" s="78"/>
      <c r="E145" s="78"/>
    </row>
    <row r="146" spans="1:5" ht="18">
      <c r="A146" s="81"/>
      <c r="B146" s="78"/>
      <c r="C146" s="78"/>
      <c r="D146" s="78"/>
      <c r="E146" s="78"/>
    </row>
    <row r="147" spans="1:5" ht="15">
      <c r="A147" s="78"/>
      <c r="B147" s="78"/>
      <c r="C147" s="78"/>
      <c r="D147" s="78"/>
      <c r="E147" s="78"/>
    </row>
    <row r="148" spans="1:5" ht="15">
      <c r="E148" s="78"/>
    </row>
  </sheetData>
  <mergeCells count="8">
    <mergeCell ref="A116:E116"/>
    <mergeCell ref="A59:D59"/>
    <mergeCell ref="A2:C2"/>
    <mergeCell ref="A1:C1"/>
    <mergeCell ref="A42:D42"/>
    <mergeCell ref="A43:C43"/>
    <mergeCell ref="A94:D94"/>
    <mergeCell ref="A95:D95"/>
  </mergeCells>
  <pageMargins left="0.70866141732283472" right="0.70866141732283472" top="0.74803149606299213" bottom="0.74803149606299213" header="0.31496062992125984" footer="0.31496062992125984"/>
  <pageSetup paperSize="9" scale="85" firstPageNumber="19" orientation="portrait" useFirstPageNumber="1" r:id="rId1"/>
  <headerFooter alignWithMargins="0">
    <oddFooter>&amp;C&amp;P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002060"/>
  </sheetPr>
  <dimension ref="A1:F50"/>
  <sheetViews>
    <sheetView topLeftCell="A40" zoomScaleNormal="100" workbookViewId="0">
      <selection activeCell="I32" sqref="I32"/>
    </sheetView>
  </sheetViews>
  <sheetFormatPr defaultRowHeight="12.75"/>
  <cols>
    <col min="1" max="1" width="50.5" customWidth="1"/>
    <col min="2" max="5" width="11.83203125" customWidth="1"/>
  </cols>
  <sheetData>
    <row r="1" spans="1:6" ht="15.75">
      <c r="A1" s="1967" t="s">
        <v>1243</v>
      </c>
      <c r="B1" s="1967"/>
      <c r="C1" s="1967"/>
      <c r="D1" s="1967"/>
    </row>
    <row r="2" spans="1:6">
      <c r="A2" s="1971" t="s">
        <v>1244</v>
      </c>
      <c r="B2" s="1971"/>
      <c r="C2" s="1971"/>
      <c r="D2" s="1971"/>
      <c r="E2" s="369"/>
      <c r="F2" s="369"/>
    </row>
    <row r="3" spans="1:6">
      <c r="A3" s="1402"/>
      <c r="B3" s="1403">
        <v>2020</v>
      </c>
      <c r="C3" s="1404">
        <v>2021</v>
      </c>
      <c r="D3" s="1404">
        <v>2022</v>
      </c>
      <c r="E3" s="1405">
        <v>2023</v>
      </c>
      <c r="F3" s="1404">
        <v>2024</v>
      </c>
    </row>
    <row r="4" spans="1:6">
      <c r="A4" s="83"/>
      <c r="B4" s="101"/>
      <c r="C4" s="82"/>
      <c r="D4" s="82"/>
    </row>
    <row r="5" spans="1:6">
      <c r="A5" s="51" t="s">
        <v>38</v>
      </c>
      <c r="B5" s="367">
        <v>64157.2</v>
      </c>
      <c r="C5" s="367">
        <v>73066</v>
      </c>
      <c r="D5" s="367">
        <f>SUM(D6,D27,D47)</f>
        <v>94491.999999999985</v>
      </c>
      <c r="E5" s="367">
        <v>92275.7</v>
      </c>
      <c r="F5" s="155">
        <v>60509.599999999999</v>
      </c>
    </row>
    <row r="6" spans="1:6">
      <c r="A6" s="38" t="s">
        <v>722</v>
      </c>
      <c r="B6" s="367">
        <f>B14+B16+B19+B20</f>
        <v>4458.8</v>
      </c>
      <c r="C6" s="367">
        <v>2275.3000000000002</v>
      </c>
      <c r="D6" s="367">
        <f>SUM(D8:D26)</f>
        <v>5351.6</v>
      </c>
      <c r="E6" s="367">
        <f>SUM(E8:E26)</f>
        <v>2999.5</v>
      </c>
      <c r="F6" s="155">
        <v>4502.5</v>
      </c>
    </row>
    <row r="7" spans="1:6" ht="15">
      <c r="A7" s="85" t="s">
        <v>520</v>
      </c>
      <c r="B7" s="100"/>
      <c r="C7" s="100"/>
      <c r="D7" s="100"/>
      <c r="E7" s="100"/>
      <c r="F7" s="1750"/>
    </row>
    <row r="8" spans="1:6">
      <c r="A8" s="86" t="s">
        <v>812</v>
      </c>
      <c r="B8" s="105" t="s">
        <v>60</v>
      </c>
      <c r="C8" s="105" t="s">
        <v>60</v>
      </c>
      <c r="D8" s="105" t="s">
        <v>60</v>
      </c>
      <c r="E8" s="105" t="s">
        <v>60</v>
      </c>
      <c r="F8" s="105" t="s">
        <v>60</v>
      </c>
    </row>
    <row r="9" spans="1:6">
      <c r="A9" s="86" t="s">
        <v>1194</v>
      </c>
      <c r="B9" s="105">
        <v>0.01</v>
      </c>
      <c r="C9" s="105" t="s">
        <v>60</v>
      </c>
      <c r="D9" s="105" t="s">
        <v>60</v>
      </c>
      <c r="E9" s="105" t="s">
        <v>60</v>
      </c>
      <c r="F9" s="105" t="s">
        <v>60</v>
      </c>
    </row>
    <row r="10" spans="1:6">
      <c r="A10" s="86" t="s">
        <v>1195</v>
      </c>
      <c r="B10" s="105" t="s">
        <v>60</v>
      </c>
      <c r="C10" s="105" t="s">
        <v>60</v>
      </c>
      <c r="D10" s="105">
        <v>139.30000000000001</v>
      </c>
      <c r="E10" s="105" t="s">
        <v>60</v>
      </c>
      <c r="F10" s="82">
        <v>905.3</v>
      </c>
    </row>
    <row r="11" spans="1:6">
      <c r="A11" s="40" t="s">
        <v>723</v>
      </c>
      <c r="B11" s="105" t="s">
        <v>60</v>
      </c>
      <c r="C11" s="105" t="s">
        <v>60</v>
      </c>
      <c r="D11" s="105">
        <v>82.1</v>
      </c>
      <c r="E11" s="105" t="s">
        <v>60</v>
      </c>
      <c r="F11" s="105" t="s">
        <v>60</v>
      </c>
    </row>
    <row r="12" spans="1:6">
      <c r="A12" s="40" t="s">
        <v>1196</v>
      </c>
      <c r="B12" s="105" t="s">
        <v>60</v>
      </c>
      <c r="C12" s="105" t="s">
        <v>60</v>
      </c>
      <c r="D12" s="105">
        <v>58.9</v>
      </c>
      <c r="E12" s="105" t="s">
        <v>60</v>
      </c>
      <c r="F12" s="105" t="s">
        <v>60</v>
      </c>
    </row>
    <row r="13" spans="1:6">
      <c r="A13" s="40" t="s">
        <v>1197</v>
      </c>
      <c r="B13" s="105" t="s">
        <v>60</v>
      </c>
      <c r="C13" s="105" t="s">
        <v>60</v>
      </c>
      <c r="D13" s="105" t="s">
        <v>60</v>
      </c>
      <c r="E13" s="105" t="s">
        <v>60</v>
      </c>
      <c r="F13" s="105" t="s">
        <v>60</v>
      </c>
    </row>
    <row r="14" spans="1:6">
      <c r="A14" s="86" t="s">
        <v>1198</v>
      </c>
      <c r="B14" s="105">
        <v>90.9</v>
      </c>
      <c r="C14" s="105" t="s">
        <v>60</v>
      </c>
      <c r="D14" s="105">
        <v>2806.9</v>
      </c>
      <c r="E14" s="105">
        <v>122.7</v>
      </c>
      <c r="F14" s="82">
        <v>661.2</v>
      </c>
    </row>
    <row r="15" spans="1:6">
      <c r="A15" s="40" t="s">
        <v>1199</v>
      </c>
      <c r="B15" s="105" t="s">
        <v>60</v>
      </c>
      <c r="C15" s="100">
        <v>51</v>
      </c>
      <c r="D15" s="105" t="s">
        <v>60</v>
      </c>
      <c r="E15" s="100" t="s">
        <v>60</v>
      </c>
      <c r="F15" s="100" t="s">
        <v>1332</v>
      </c>
    </row>
    <row r="16" spans="1:6">
      <c r="A16" s="40" t="s">
        <v>839</v>
      </c>
      <c r="B16" s="100">
        <v>308.10000000000002</v>
      </c>
      <c r="C16" s="100">
        <v>424</v>
      </c>
      <c r="D16" s="100">
        <v>58.8</v>
      </c>
      <c r="E16" s="105">
        <v>264.39999999999998</v>
      </c>
      <c r="F16" s="100" t="s">
        <v>1332</v>
      </c>
    </row>
    <row r="17" spans="1:6">
      <c r="A17" s="40" t="s">
        <v>840</v>
      </c>
      <c r="B17" s="105" t="s">
        <v>60</v>
      </c>
      <c r="C17" s="105" t="s">
        <v>60</v>
      </c>
      <c r="D17" s="105" t="s">
        <v>60</v>
      </c>
      <c r="E17" s="105" t="s">
        <v>60</v>
      </c>
      <c r="F17" s="100" t="s">
        <v>1332</v>
      </c>
    </row>
    <row r="18" spans="1:6">
      <c r="A18" s="40" t="s">
        <v>997</v>
      </c>
      <c r="B18" s="105" t="s">
        <v>60</v>
      </c>
      <c r="C18" s="105" t="s">
        <v>60</v>
      </c>
      <c r="D18" s="105" t="s">
        <v>60</v>
      </c>
      <c r="E18" s="105">
        <v>981.4</v>
      </c>
      <c r="F18" s="100" t="s">
        <v>1332</v>
      </c>
    </row>
    <row r="19" spans="1:6">
      <c r="A19" s="40" t="s">
        <v>745</v>
      </c>
      <c r="B19" s="105">
        <v>32.5</v>
      </c>
      <c r="C19" s="105" t="s">
        <v>60</v>
      </c>
      <c r="D19" s="105">
        <v>82.8</v>
      </c>
      <c r="E19" s="105">
        <v>41.6</v>
      </c>
      <c r="F19" s="82">
        <v>62.1</v>
      </c>
    </row>
    <row r="20" spans="1:6">
      <c r="A20" s="40" t="s">
        <v>1200</v>
      </c>
      <c r="B20" s="100">
        <v>4027.3</v>
      </c>
      <c r="C20" s="100">
        <v>1800.3</v>
      </c>
      <c r="D20" s="100">
        <v>1061.5999999999999</v>
      </c>
      <c r="E20" s="100">
        <v>1446.6</v>
      </c>
      <c r="F20" s="82">
        <v>2873.9</v>
      </c>
    </row>
    <row r="21" spans="1:6">
      <c r="A21" s="40" t="s">
        <v>1201</v>
      </c>
      <c r="B21" s="105" t="s">
        <v>60</v>
      </c>
      <c r="C21" s="105" t="s">
        <v>60</v>
      </c>
      <c r="D21" s="105">
        <v>608.4</v>
      </c>
      <c r="E21" s="105">
        <v>33.299999999999997</v>
      </c>
      <c r="F21" s="82" t="s">
        <v>1333</v>
      </c>
    </row>
    <row r="22" spans="1:6">
      <c r="A22" s="40" t="s">
        <v>1202</v>
      </c>
      <c r="B22" s="105" t="s">
        <v>60</v>
      </c>
      <c r="C22" s="105" t="s">
        <v>60</v>
      </c>
      <c r="D22" s="105">
        <v>6.9</v>
      </c>
      <c r="E22" s="105">
        <v>109.5</v>
      </c>
      <c r="F22" s="82" t="s">
        <v>1333</v>
      </c>
    </row>
    <row r="23" spans="1:6">
      <c r="A23" s="40" t="s">
        <v>1203</v>
      </c>
      <c r="B23" s="105" t="s">
        <v>60</v>
      </c>
      <c r="C23" s="105" t="s">
        <v>60</v>
      </c>
      <c r="D23" s="105">
        <v>302.3</v>
      </c>
      <c r="E23" s="105" t="s">
        <v>60</v>
      </c>
      <c r="F23" s="82" t="s">
        <v>1333</v>
      </c>
    </row>
    <row r="24" spans="1:6">
      <c r="A24" s="40" t="s">
        <v>1204</v>
      </c>
      <c r="B24" s="105" t="s">
        <v>60</v>
      </c>
      <c r="C24" s="105" t="s">
        <v>60</v>
      </c>
      <c r="D24" s="105">
        <v>141.1</v>
      </c>
      <c r="E24" s="105" t="s">
        <v>60</v>
      </c>
      <c r="F24" s="82" t="s">
        <v>1333</v>
      </c>
    </row>
    <row r="25" spans="1:6">
      <c r="A25" s="40" t="s">
        <v>1205</v>
      </c>
      <c r="B25" s="105" t="s">
        <v>60</v>
      </c>
      <c r="C25" s="105" t="s">
        <v>60</v>
      </c>
      <c r="D25" s="105" t="s">
        <v>60</v>
      </c>
      <c r="E25" s="105" t="s">
        <v>60</v>
      </c>
      <c r="F25" s="82" t="s">
        <v>1333</v>
      </c>
    </row>
    <row r="26" spans="1:6">
      <c r="A26" s="40" t="s">
        <v>1206</v>
      </c>
      <c r="B26" s="105" t="s">
        <v>60</v>
      </c>
      <c r="C26" s="105" t="s">
        <v>60</v>
      </c>
      <c r="D26" s="105">
        <v>2.5</v>
      </c>
      <c r="E26" s="105" t="s">
        <v>60</v>
      </c>
      <c r="F26" s="82" t="s">
        <v>1333</v>
      </c>
    </row>
    <row r="27" spans="1:6">
      <c r="A27" s="38" t="s">
        <v>730</v>
      </c>
      <c r="B27" s="156">
        <v>59698.400000000001</v>
      </c>
      <c r="C27" s="157">
        <v>70790.7</v>
      </c>
      <c r="D27" s="157">
        <f>SUM(D29:D46)</f>
        <v>89112.499999999985</v>
      </c>
      <c r="E27" s="157">
        <f>SUM(E29:E47)</f>
        <v>89276.200000000012</v>
      </c>
      <c r="F27" s="157">
        <v>54076.100000000006</v>
      </c>
    </row>
    <row r="28" spans="1:6" ht="15">
      <c r="A28" s="85" t="s">
        <v>1331</v>
      </c>
      <c r="B28" s="101"/>
      <c r="C28" s="82"/>
      <c r="D28" s="82"/>
      <c r="E28" s="82"/>
      <c r="F28" s="1750"/>
    </row>
    <row r="29" spans="1:6">
      <c r="A29" s="86" t="s">
        <v>1207</v>
      </c>
      <c r="B29" s="101"/>
      <c r="C29" s="82">
        <v>126</v>
      </c>
      <c r="D29" s="82">
        <v>4.2</v>
      </c>
      <c r="E29" s="82">
        <v>73.5</v>
      </c>
      <c r="F29" s="82">
        <v>15</v>
      </c>
    </row>
    <row r="30" spans="1:6">
      <c r="A30" s="40" t="s">
        <v>759</v>
      </c>
      <c r="B30" s="101">
        <v>222.9</v>
      </c>
      <c r="C30" s="101" t="s">
        <v>60</v>
      </c>
      <c r="D30" s="101" t="s">
        <v>60</v>
      </c>
      <c r="E30" s="82">
        <v>13.3</v>
      </c>
      <c r="F30" s="82" t="s">
        <v>1611</v>
      </c>
    </row>
    <row r="31" spans="1:6">
      <c r="A31" s="40" t="s">
        <v>731</v>
      </c>
      <c r="B31" s="105">
        <v>233.6</v>
      </c>
      <c r="C31" s="101" t="s">
        <v>60</v>
      </c>
      <c r="D31" s="101">
        <v>4095.2</v>
      </c>
      <c r="E31" s="82">
        <v>153.19999999999999</v>
      </c>
      <c r="F31" s="82">
        <v>293.39999999999998</v>
      </c>
    </row>
    <row r="32" spans="1:6">
      <c r="A32" s="40" t="s">
        <v>1208</v>
      </c>
      <c r="B32" s="105">
        <v>48</v>
      </c>
      <c r="C32" s="101" t="s">
        <v>60</v>
      </c>
      <c r="D32" s="101" t="s">
        <v>60</v>
      </c>
      <c r="E32" s="82">
        <v>439.9</v>
      </c>
      <c r="F32" s="82">
        <v>528.5</v>
      </c>
    </row>
    <row r="33" spans="1:6">
      <c r="A33" s="40" t="s">
        <v>732</v>
      </c>
      <c r="B33" s="105">
        <v>367</v>
      </c>
      <c r="C33" s="82">
        <v>469.3</v>
      </c>
      <c r="D33" s="82">
        <v>814.9</v>
      </c>
      <c r="E33" s="100">
        <v>12</v>
      </c>
      <c r="F33" s="82">
        <v>4.5</v>
      </c>
    </row>
    <row r="34" spans="1:6">
      <c r="A34" s="40" t="s">
        <v>733</v>
      </c>
      <c r="B34" s="101">
        <v>832.3</v>
      </c>
      <c r="C34" s="82">
        <v>3.5</v>
      </c>
      <c r="D34" s="82">
        <v>3591.5</v>
      </c>
      <c r="E34" s="82">
        <v>36.700000000000003</v>
      </c>
      <c r="F34" s="82">
        <v>23</v>
      </c>
    </row>
    <row r="35" spans="1:6">
      <c r="A35" s="40" t="s">
        <v>760</v>
      </c>
      <c r="B35" s="101" t="s">
        <v>60</v>
      </c>
      <c r="C35" s="101" t="s">
        <v>60</v>
      </c>
      <c r="D35" s="101" t="s">
        <v>60</v>
      </c>
      <c r="E35" s="82">
        <v>9440.7000000000007</v>
      </c>
      <c r="F35" s="82">
        <v>6016.3</v>
      </c>
    </row>
    <row r="36" spans="1:6">
      <c r="A36" s="40" t="s">
        <v>841</v>
      </c>
      <c r="B36" s="101" t="s">
        <v>60</v>
      </c>
      <c r="C36" s="101" t="s">
        <v>60</v>
      </c>
      <c r="D36" s="101" t="s">
        <v>60</v>
      </c>
      <c r="E36" s="82">
        <v>2858.2</v>
      </c>
      <c r="F36" s="82">
        <v>709</v>
      </c>
    </row>
    <row r="37" spans="1:6">
      <c r="A37" s="40" t="s">
        <v>734</v>
      </c>
      <c r="B37" s="105">
        <v>934.3</v>
      </c>
      <c r="C37" s="82">
        <v>452.8</v>
      </c>
      <c r="D37" s="101" t="s">
        <v>60</v>
      </c>
      <c r="E37" s="82">
        <v>7009.7</v>
      </c>
      <c r="F37" s="82">
        <v>9180.4</v>
      </c>
    </row>
    <row r="38" spans="1:6">
      <c r="A38" s="40" t="s">
        <v>737</v>
      </c>
      <c r="B38" s="101" t="s">
        <v>60</v>
      </c>
      <c r="C38" s="101" t="s">
        <v>60</v>
      </c>
      <c r="D38" s="101">
        <v>8.5</v>
      </c>
      <c r="E38" s="101" t="s">
        <v>60</v>
      </c>
      <c r="F38" s="101" t="s">
        <v>60</v>
      </c>
    </row>
    <row r="39" spans="1:6">
      <c r="A39" s="40" t="s">
        <v>735</v>
      </c>
      <c r="B39" s="101">
        <v>10833.3</v>
      </c>
      <c r="C39" s="82">
        <v>19769.5</v>
      </c>
      <c r="D39" s="82">
        <v>16927.5</v>
      </c>
      <c r="E39" s="101" t="s">
        <v>60</v>
      </c>
      <c r="F39" s="82">
        <v>11.5</v>
      </c>
    </row>
    <row r="40" spans="1:6">
      <c r="A40" s="40" t="s">
        <v>758</v>
      </c>
      <c r="B40" s="101">
        <v>5.6</v>
      </c>
      <c r="C40" s="82">
        <v>6</v>
      </c>
      <c r="D40" s="82">
        <v>3.4</v>
      </c>
      <c r="E40" s="101" t="s">
        <v>60</v>
      </c>
      <c r="F40" s="82">
        <v>28.5</v>
      </c>
    </row>
    <row r="41" spans="1:6">
      <c r="A41" s="40" t="s">
        <v>757</v>
      </c>
      <c r="B41" s="101">
        <v>53.7</v>
      </c>
      <c r="C41" s="82">
        <v>18.600000000000001</v>
      </c>
      <c r="D41" s="82">
        <v>250.8</v>
      </c>
      <c r="E41" s="101" t="s">
        <v>60</v>
      </c>
      <c r="F41" s="101" t="s">
        <v>60</v>
      </c>
    </row>
    <row r="42" spans="1:6">
      <c r="A42" s="40" t="s">
        <v>736</v>
      </c>
      <c r="B42" s="101">
        <v>46135.1</v>
      </c>
      <c r="C42" s="82">
        <v>49575</v>
      </c>
      <c r="D42" s="82">
        <v>62899.199999999997</v>
      </c>
      <c r="E42" s="101" t="s">
        <v>60</v>
      </c>
      <c r="F42" s="101" t="s">
        <v>60</v>
      </c>
    </row>
    <row r="43" spans="1:6">
      <c r="A43" s="40" t="s">
        <v>1209</v>
      </c>
      <c r="B43" s="101" t="s">
        <v>60</v>
      </c>
      <c r="C43" s="101" t="s">
        <v>60</v>
      </c>
      <c r="D43" s="101">
        <v>0.2</v>
      </c>
      <c r="E43" s="101" t="s">
        <v>60</v>
      </c>
      <c r="F43" s="101" t="s">
        <v>60</v>
      </c>
    </row>
    <row r="44" spans="1:6">
      <c r="A44" s="40" t="s">
        <v>761</v>
      </c>
      <c r="B44" s="101" t="s">
        <v>60</v>
      </c>
      <c r="C44" s="101" t="s">
        <v>60</v>
      </c>
      <c r="D44" s="101">
        <v>1.9</v>
      </c>
      <c r="E44" s="82">
        <v>175.3</v>
      </c>
      <c r="F44" s="82">
        <v>7.7</v>
      </c>
    </row>
    <row r="45" spans="1:6">
      <c r="A45" s="40" t="s">
        <v>807</v>
      </c>
      <c r="B45" s="101" t="s">
        <v>60</v>
      </c>
      <c r="C45" s="101" t="s">
        <v>60</v>
      </c>
      <c r="D45" s="101">
        <v>114.9</v>
      </c>
      <c r="E45" s="82">
        <v>6486.4</v>
      </c>
      <c r="F45" s="82">
        <v>1040</v>
      </c>
    </row>
    <row r="46" spans="1:6">
      <c r="A46" s="41" t="s">
        <v>738</v>
      </c>
      <c r="B46" s="105">
        <v>32.6</v>
      </c>
      <c r="C46" s="82">
        <v>370</v>
      </c>
      <c r="D46" s="82">
        <v>400.3</v>
      </c>
      <c r="E46" s="82">
        <v>62577.3</v>
      </c>
      <c r="F46" s="82">
        <v>36218.300000000003</v>
      </c>
    </row>
    <row r="47" spans="1:6">
      <c r="A47" s="38" t="s">
        <v>739</v>
      </c>
      <c r="B47" s="156" t="s">
        <v>60</v>
      </c>
      <c r="C47" s="101" t="s">
        <v>60</v>
      </c>
      <c r="D47" s="155">
        <v>27.9</v>
      </c>
      <c r="E47" s="101" t="s">
        <v>60</v>
      </c>
      <c r="F47" s="101">
        <v>0.8</v>
      </c>
    </row>
    <row r="48" spans="1:6" ht="13.5" customHeight="1">
      <c r="A48" s="85" t="s">
        <v>1330</v>
      </c>
      <c r="B48" s="101"/>
      <c r="C48" s="101"/>
      <c r="D48" s="82"/>
      <c r="E48" s="156"/>
      <c r="F48" s="82"/>
    </row>
    <row r="49" spans="1:6">
      <c r="A49" s="88" t="s">
        <v>740</v>
      </c>
      <c r="B49" s="101" t="s">
        <v>60</v>
      </c>
      <c r="C49" s="101" t="s">
        <v>60</v>
      </c>
      <c r="D49" s="82">
        <v>27.9</v>
      </c>
      <c r="E49" s="82"/>
      <c r="F49" s="82">
        <v>0.8</v>
      </c>
    </row>
    <row r="50" spans="1:6">
      <c r="A50" s="369"/>
      <c r="B50" s="369"/>
      <c r="C50" s="369"/>
      <c r="D50" s="369"/>
      <c r="E50" s="958"/>
      <c r="F50" s="1784"/>
    </row>
  </sheetData>
  <mergeCells count="2">
    <mergeCell ref="A1:D1"/>
    <mergeCell ref="A2:D2"/>
  </mergeCells>
  <pageMargins left="0.70866141732283472" right="0.70866141732283472" top="0.74803149606299213" bottom="0.74803149606299213" header="0.31496062992125984" footer="0.31496062992125984"/>
  <pageSetup paperSize="9" scale="85" firstPageNumber="19" orientation="portrait" useFirstPageNumber="1" r:id="rId1"/>
  <headerFooter alignWithMargins="0">
    <oddFooter>&amp;C&amp;P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002060"/>
  </sheetPr>
  <dimension ref="A1:CM103"/>
  <sheetViews>
    <sheetView topLeftCell="A82" zoomScaleNormal="100" workbookViewId="0">
      <selection activeCell="I99" sqref="I99"/>
    </sheetView>
  </sheetViews>
  <sheetFormatPr defaultRowHeight="12.75"/>
  <cols>
    <col min="1" max="1" width="37.5" customWidth="1"/>
    <col min="2" max="2" width="10.33203125" customWidth="1"/>
    <col min="3" max="5" width="11.83203125" customWidth="1"/>
    <col min="6" max="6" width="14" customWidth="1"/>
    <col min="20" max="43" width="9.33203125" customWidth="1"/>
  </cols>
  <sheetData>
    <row r="1" spans="1:7" ht="15.75">
      <c r="A1" s="1967" t="s">
        <v>741</v>
      </c>
      <c r="B1" s="1967"/>
      <c r="C1" s="1967"/>
      <c r="D1" s="1967"/>
      <c r="E1" s="1967"/>
      <c r="F1" s="1967"/>
    </row>
    <row r="2" spans="1:7">
      <c r="A2" s="1971" t="s">
        <v>718</v>
      </c>
      <c r="B2" s="1971"/>
      <c r="C2" s="1971"/>
      <c r="D2" s="1971"/>
      <c r="E2" s="1971"/>
      <c r="F2" s="369"/>
      <c r="G2" s="369"/>
    </row>
    <row r="3" spans="1:7">
      <c r="A3" s="1402"/>
      <c r="B3" s="1406"/>
      <c r="C3" s="1384">
        <v>2020</v>
      </c>
      <c r="D3" s="1384">
        <v>2021</v>
      </c>
      <c r="E3" s="1384">
        <v>2022</v>
      </c>
      <c r="F3" s="1407">
        <v>2023</v>
      </c>
      <c r="G3" s="1414">
        <v>2024</v>
      </c>
    </row>
    <row r="4" spans="1:7">
      <c r="A4" s="83"/>
      <c r="B4" s="83"/>
      <c r="C4" s="87"/>
      <c r="D4" s="87"/>
      <c r="E4" s="106"/>
    </row>
    <row r="5" spans="1:7">
      <c r="A5" s="145" t="s">
        <v>38</v>
      </c>
      <c r="B5" s="145"/>
      <c r="C5" s="452">
        <v>179319</v>
      </c>
      <c r="D5" s="452">
        <v>360275.5</v>
      </c>
      <c r="E5" s="452">
        <f>SUM(E6,E28,E55,E63)</f>
        <v>296147.09999999992</v>
      </c>
      <c r="F5" s="959">
        <v>246510</v>
      </c>
      <c r="G5" s="961">
        <v>202723.6</v>
      </c>
    </row>
    <row r="6" spans="1:7">
      <c r="A6" s="145" t="s">
        <v>722</v>
      </c>
      <c r="B6" s="145"/>
      <c r="C6" s="452">
        <v>20605.7</v>
      </c>
      <c r="D6" s="452">
        <v>68092.600000000006</v>
      </c>
      <c r="E6" s="452">
        <f>SUM(E9:E12,E13:E27)</f>
        <v>24271.600000000002</v>
      </c>
      <c r="F6" s="452">
        <f>SUM(F9:F27)</f>
        <v>30326.500000000004</v>
      </c>
      <c r="G6" s="959">
        <v>21846.9</v>
      </c>
    </row>
    <row r="7" spans="1:7" ht="15">
      <c r="A7" s="465" t="s">
        <v>520</v>
      </c>
      <c r="B7" s="465"/>
      <c r="C7" s="89"/>
      <c r="D7" s="89"/>
      <c r="E7" s="89"/>
      <c r="F7" s="84"/>
      <c r="G7" s="1750"/>
    </row>
    <row r="8" spans="1:7">
      <c r="A8" s="963" t="s">
        <v>1517</v>
      </c>
      <c r="B8" s="465"/>
      <c r="C8" s="89" t="s">
        <v>1035</v>
      </c>
      <c r="D8" s="89">
        <v>1</v>
      </c>
      <c r="E8" s="89" t="s">
        <v>1518</v>
      </c>
      <c r="F8" s="84" t="s">
        <v>1519</v>
      </c>
      <c r="G8" s="466" t="s">
        <v>60</v>
      </c>
    </row>
    <row r="9" spans="1:7">
      <c r="A9" s="52" t="s">
        <v>725</v>
      </c>
      <c r="B9" s="52"/>
      <c r="C9" s="89">
        <v>207.4</v>
      </c>
      <c r="D9" s="89">
        <v>486.3</v>
      </c>
      <c r="E9" s="89">
        <v>116.7</v>
      </c>
      <c r="F9" s="466">
        <v>1115.7</v>
      </c>
      <c r="G9" s="89">
        <v>325</v>
      </c>
    </row>
    <row r="10" spans="1:7">
      <c r="A10" s="52" t="s">
        <v>744</v>
      </c>
      <c r="B10" s="52"/>
      <c r="C10" s="466" t="s">
        <v>60</v>
      </c>
      <c r="D10" s="466">
        <v>0</v>
      </c>
      <c r="E10" s="466">
        <v>105</v>
      </c>
      <c r="F10" s="466" t="s">
        <v>60</v>
      </c>
      <c r="G10" s="466">
        <v>38.9</v>
      </c>
    </row>
    <row r="11" spans="1:7">
      <c r="A11" s="52" t="s">
        <v>742</v>
      </c>
      <c r="B11" s="52"/>
      <c r="C11" s="466" t="s">
        <v>60</v>
      </c>
      <c r="D11" s="466">
        <v>16</v>
      </c>
      <c r="E11" s="466">
        <v>0</v>
      </c>
      <c r="F11" s="89" t="s">
        <v>1526</v>
      </c>
      <c r="G11" s="466" t="s">
        <v>60</v>
      </c>
    </row>
    <row r="12" spans="1:7">
      <c r="A12" s="52" t="s">
        <v>724</v>
      </c>
      <c r="B12" s="52"/>
      <c r="C12" s="89">
        <v>648.9</v>
      </c>
      <c r="D12" s="89">
        <v>229.3</v>
      </c>
      <c r="E12" s="89">
        <v>291.3</v>
      </c>
      <c r="F12" s="466">
        <v>130.30000000000001</v>
      </c>
      <c r="G12" s="89">
        <v>139.1</v>
      </c>
    </row>
    <row r="13" spans="1:7">
      <c r="A13" s="52" t="s">
        <v>743</v>
      </c>
      <c r="B13" s="52"/>
      <c r="C13" s="89">
        <v>57.2</v>
      </c>
      <c r="D13" s="89">
        <v>0</v>
      </c>
      <c r="E13" s="89">
        <v>46.8</v>
      </c>
      <c r="F13" s="466" t="s">
        <v>60</v>
      </c>
      <c r="G13" s="89">
        <v>10.5</v>
      </c>
    </row>
    <row r="14" spans="1:7">
      <c r="A14" s="52" t="s">
        <v>745</v>
      </c>
      <c r="B14" s="52"/>
      <c r="C14" s="466">
        <v>38.799999999999997</v>
      </c>
      <c r="D14" s="466">
        <v>0</v>
      </c>
      <c r="E14" s="466">
        <v>0</v>
      </c>
      <c r="F14" s="466">
        <v>1.5</v>
      </c>
      <c r="G14" s="466" t="s">
        <v>60</v>
      </c>
    </row>
    <row r="15" spans="1:7">
      <c r="A15" s="52" t="s">
        <v>746</v>
      </c>
      <c r="B15" s="52"/>
      <c r="C15" s="466">
        <v>790.9</v>
      </c>
      <c r="D15" s="466">
        <v>395.3</v>
      </c>
      <c r="E15" s="466">
        <v>124.3</v>
      </c>
      <c r="F15" s="466">
        <v>196.6</v>
      </c>
      <c r="G15" s="466">
        <v>98.7</v>
      </c>
    </row>
    <row r="16" spans="1:7">
      <c r="A16" s="52" t="s">
        <v>747</v>
      </c>
      <c r="B16" s="52"/>
      <c r="C16" s="466" t="s">
        <v>60</v>
      </c>
      <c r="D16" s="466">
        <v>32.5</v>
      </c>
      <c r="E16" s="466" t="s">
        <v>60</v>
      </c>
      <c r="F16" s="89">
        <v>48</v>
      </c>
      <c r="G16" s="466" t="s">
        <v>60</v>
      </c>
    </row>
    <row r="17" spans="1:91">
      <c r="A17" s="52" t="s">
        <v>726</v>
      </c>
      <c r="B17" s="52"/>
      <c r="C17" s="89">
        <v>106.8</v>
      </c>
      <c r="D17" s="89">
        <v>11</v>
      </c>
      <c r="E17" s="89">
        <v>18.899999999999999</v>
      </c>
      <c r="F17" s="89">
        <v>10.7</v>
      </c>
      <c r="G17" s="466" t="s">
        <v>60</v>
      </c>
    </row>
    <row r="18" spans="1:91">
      <c r="A18" s="52" t="s">
        <v>749</v>
      </c>
      <c r="B18" s="52"/>
      <c r="C18" s="89">
        <v>210.5</v>
      </c>
      <c r="D18" s="89">
        <v>81.2</v>
      </c>
      <c r="E18" s="89">
        <v>51.8</v>
      </c>
      <c r="F18" s="466">
        <v>20.5</v>
      </c>
      <c r="G18" s="89">
        <v>32.5</v>
      </c>
    </row>
    <row r="19" spans="1:91">
      <c r="A19" s="52" t="s">
        <v>727</v>
      </c>
      <c r="B19" s="52"/>
      <c r="C19" s="89">
        <v>18027</v>
      </c>
      <c r="D19" s="89">
        <v>66393.2</v>
      </c>
      <c r="E19" s="89">
        <v>23426.9</v>
      </c>
      <c r="F19" s="466">
        <v>27690.3</v>
      </c>
      <c r="G19" s="89">
        <v>21150.2</v>
      </c>
    </row>
    <row r="20" spans="1:91">
      <c r="A20" s="52" t="s">
        <v>748</v>
      </c>
      <c r="B20" s="52"/>
      <c r="C20" s="466" t="s">
        <v>60</v>
      </c>
      <c r="D20" s="466">
        <v>0</v>
      </c>
      <c r="E20" s="466">
        <v>0</v>
      </c>
      <c r="F20" s="89" t="s">
        <v>1527</v>
      </c>
      <c r="G20" s="466" t="s">
        <v>60</v>
      </c>
    </row>
    <row r="21" spans="1:91" ht="12.75" customHeight="1">
      <c r="A21" s="1972" t="s">
        <v>750</v>
      </c>
      <c r="B21" s="1972"/>
      <c r="C21" s="466" t="s">
        <v>60</v>
      </c>
      <c r="D21" s="466">
        <v>1.4</v>
      </c>
      <c r="E21" s="466">
        <v>0</v>
      </c>
      <c r="F21" s="89">
        <v>46.9</v>
      </c>
      <c r="G21" s="466" t="s">
        <v>60</v>
      </c>
    </row>
    <row r="22" spans="1:91">
      <c r="A22" s="52" t="s">
        <v>728</v>
      </c>
      <c r="B22" s="52"/>
      <c r="C22" s="89">
        <v>113.7</v>
      </c>
      <c r="D22" s="89">
        <v>408.2</v>
      </c>
      <c r="E22" s="89">
        <v>89.9</v>
      </c>
      <c r="F22" s="89">
        <v>138.30000000000001</v>
      </c>
      <c r="G22" s="89">
        <v>3.1</v>
      </c>
    </row>
    <row r="23" spans="1:91">
      <c r="A23" s="52" t="s">
        <v>1528</v>
      </c>
      <c r="B23" s="52"/>
      <c r="C23" s="89" t="s">
        <v>1056</v>
      </c>
      <c r="D23" s="89" t="s">
        <v>1056</v>
      </c>
      <c r="E23" s="89" t="s">
        <v>1518</v>
      </c>
      <c r="F23" s="89">
        <v>3.9</v>
      </c>
      <c r="G23" s="466" t="s">
        <v>60</v>
      </c>
    </row>
    <row r="24" spans="1:91">
      <c r="A24" s="52" t="s">
        <v>729</v>
      </c>
      <c r="B24" s="52"/>
      <c r="C24" s="466" t="s">
        <v>60</v>
      </c>
      <c r="D24" s="466">
        <v>0</v>
      </c>
      <c r="E24" s="466" t="s">
        <v>60</v>
      </c>
      <c r="F24" s="466">
        <v>7.5</v>
      </c>
      <c r="G24" s="466">
        <v>1.5</v>
      </c>
    </row>
    <row r="25" spans="1:91">
      <c r="A25" s="52" t="s">
        <v>842</v>
      </c>
      <c r="B25" s="52"/>
      <c r="C25" s="89">
        <v>260.01</v>
      </c>
      <c r="D25" s="89">
        <v>23</v>
      </c>
      <c r="E25" s="89">
        <v>0</v>
      </c>
      <c r="F25" s="89">
        <v>852.9</v>
      </c>
      <c r="G25" s="89">
        <v>35.9</v>
      </c>
    </row>
    <row r="26" spans="1:91">
      <c r="A26" s="52" t="s">
        <v>751</v>
      </c>
      <c r="B26" s="52"/>
      <c r="C26" s="89">
        <v>129.85300000000001</v>
      </c>
      <c r="D26" s="89">
        <v>0</v>
      </c>
      <c r="E26" s="466" t="s">
        <v>60</v>
      </c>
      <c r="F26" s="89">
        <v>63.4</v>
      </c>
      <c r="G26" s="89">
        <v>11.5</v>
      </c>
    </row>
    <row r="27" spans="1:91">
      <c r="A27" s="52" t="s">
        <v>752</v>
      </c>
      <c r="B27" s="52"/>
      <c r="C27" s="89">
        <v>14.6</v>
      </c>
      <c r="D27" s="89">
        <v>14.2</v>
      </c>
      <c r="E27" s="89">
        <v>0</v>
      </c>
      <c r="F27" s="466" t="s">
        <v>1529</v>
      </c>
      <c r="G27" s="466" t="s">
        <v>60</v>
      </c>
    </row>
    <row r="28" spans="1:91">
      <c r="A28" s="145" t="s">
        <v>753</v>
      </c>
      <c r="B28" s="145"/>
      <c r="C28" s="452">
        <v>157360.79999999999</v>
      </c>
      <c r="D28" s="452">
        <f>SUM(D30:D51)</f>
        <v>291474.3</v>
      </c>
      <c r="E28" s="452">
        <f>SUM(E30:E51)</f>
        <v>271875.49999999994</v>
      </c>
      <c r="F28" s="452">
        <f>SUM(F30:F51)</f>
        <v>213405.8</v>
      </c>
      <c r="G28" s="452">
        <v>175759</v>
      </c>
    </row>
    <row r="29" spans="1:91" ht="15">
      <c r="A29" s="465" t="s">
        <v>754</v>
      </c>
      <c r="B29" s="465"/>
      <c r="C29" s="89"/>
      <c r="D29" s="89"/>
      <c r="E29" s="89"/>
      <c r="F29" s="87"/>
      <c r="G29" s="1750"/>
    </row>
    <row r="30" spans="1:91">
      <c r="A30" s="90" t="s">
        <v>755</v>
      </c>
      <c r="B30" s="52"/>
      <c r="C30" s="102">
        <v>28.4</v>
      </c>
      <c r="D30" s="102">
        <v>178</v>
      </c>
      <c r="E30" s="102">
        <v>230.2</v>
      </c>
      <c r="F30" s="84">
        <v>278.3</v>
      </c>
      <c r="G30" s="102">
        <v>302.10000000000002</v>
      </c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4"/>
      <c r="BG30" s="84"/>
      <c r="BH30" s="84"/>
      <c r="BI30" s="84"/>
      <c r="BJ30" s="84"/>
      <c r="BK30" s="84"/>
      <c r="BL30" s="84"/>
      <c r="BM30" s="84"/>
      <c r="BN30" s="84"/>
      <c r="BO30" s="84"/>
      <c r="BP30" s="84"/>
      <c r="BQ30" s="84"/>
      <c r="BR30" s="84"/>
      <c r="BS30" s="84"/>
      <c r="BT30" s="84"/>
      <c r="BU30" s="84"/>
      <c r="BV30" s="84"/>
      <c r="BW30" s="84"/>
      <c r="BX30" s="84"/>
      <c r="BY30" s="84"/>
      <c r="BZ30" s="84"/>
      <c r="CA30" s="84"/>
      <c r="CB30" s="84"/>
      <c r="CC30" s="84"/>
      <c r="CD30" s="84"/>
      <c r="CE30" s="84"/>
      <c r="CF30" s="84"/>
      <c r="CG30" s="84"/>
      <c r="CH30" s="84"/>
      <c r="CI30" s="84"/>
      <c r="CJ30" s="84"/>
      <c r="CK30" s="84"/>
      <c r="CL30" s="102">
        <v>230.2</v>
      </c>
      <c r="CM30" s="84">
        <v>278.3</v>
      </c>
    </row>
    <row r="31" spans="1:91">
      <c r="A31" s="965" t="s">
        <v>843</v>
      </c>
      <c r="B31" s="52"/>
      <c r="C31" s="457">
        <v>2243.8000000000002</v>
      </c>
      <c r="D31" s="457">
        <v>0</v>
      </c>
      <c r="E31" s="457">
        <v>207.1</v>
      </c>
      <c r="F31" s="87">
        <v>80</v>
      </c>
      <c r="G31" s="457" t="s">
        <v>1596</v>
      </c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84"/>
      <c r="BF31" s="84"/>
      <c r="BG31" s="84"/>
      <c r="BH31" s="84"/>
      <c r="BI31" s="84"/>
      <c r="BJ31" s="84"/>
      <c r="BK31" s="84"/>
      <c r="BL31" s="84"/>
      <c r="BM31" s="84"/>
      <c r="BN31" s="84"/>
      <c r="BO31" s="84"/>
      <c r="BP31" s="84"/>
      <c r="BQ31" s="84"/>
      <c r="BR31" s="84"/>
      <c r="BS31" s="84"/>
      <c r="BT31" s="84"/>
      <c r="BU31" s="84"/>
      <c r="BV31" s="84"/>
      <c r="BW31" s="84"/>
      <c r="BX31" s="84"/>
      <c r="BY31" s="84"/>
      <c r="BZ31" s="84"/>
      <c r="CA31" s="84"/>
      <c r="CB31" s="84"/>
      <c r="CC31" s="84"/>
      <c r="CD31" s="84"/>
      <c r="CE31" s="84"/>
      <c r="CF31" s="84"/>
      <c r="CG31" s="84"/>
      <c r="CH31" s="84"/>
      <c r="CI31" s="84"/>
      <c r="CJ31" s="84"/>
      <c r="CK31" s="84"/>
      <c r="CL31" s="457">
        <v>207.1</v>
      </c>
      <c r="CM31" s="87">
        <v>80</v>
      </c>
    </row>
    <row r="32" spans="1:91">
      <c r="A32" s="90" t="s">
        <v>1207</v>
      </c>
      <c r="B32" s="52"/>
      <c r="C32" s="457">
        <v>116.7</v>
      </c>
      <c r="D32" s="466">
        <v>723</v>
      </c>
      <c r="E32" s="466">
        <v>1990</v>
      </c>
      <c r="F32" s="84">
        <v>2086.1</v>
      </c>
      <c r="G32" s="457">
        <v>668.5</v>
      </c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  <c r="BB32" s="87"/>
      <c r="BC32" s="87"/>
      <c r="BD32" s="87"/>
      <c r="BE32" s="87"/>
      <c r="BF32" s="87"/>
      <c r="BG32" s="87"/>
      <c r="BH32" s="87"/>
      <c r="BI32" s="87"/>
      <c r="BJ32" s="87"/>
      <c r="BK32" s="87"/>
      <c r="BL32" s="87"/>
      <c r="BM32" s="87"/>
      <c r="BN32" s="87"/>
      <c r="BO32" s="87"/>
      <c r="BP32" s="87"/>
      <c r="BQ32" s="87"/>
      <c r="BR32" s="87"/>
      <c r="BS32" s="87"/>
      <c r="BT32" s="87"/>
      <c r="BU32" s="87"/>
      <c r="BV32" s="87"/>
      <c r="BW32" s="87"/>
      <c r="BX32" s="87"/>
      <c r="BY32" s="87"/>
      <c r="BZ32" s="87"/>
      <c r="CA32" s="87"/>
      <c r="CB32" s="87"/>
      <c r="CC32" s="87"/>
      <c r="CD32" s="87"/>
      <c r="CE32" s="87"/>
      <c r="CF32" s="87"/>
      <c r="CG32" s="87"/>
      <c r="CH32" s="87"/>
      <c r="CI32" s="87"/>
      <c r="CJ32" s="87"/>
      <c r="CK32" s="87"/>
      <c r="CL32" s="466">
        <v>1990</v>
      </c>
      <c r="CM32" s="84">
        <v>2086.1</v>
      </c>
    </row>
    <row r="33" spans="1:91">
      <c r="A33" s="965" t="s">
        <v>759</v>
      </c>
      <c r="B33" s="52"/>
      <c r="C33" s="102">
        <v>38.5</v>
      </c>
      <c r="D33" s="102">
        <v>58.2</v>
      </c>
      <c r="E33" s="102">
        <v>125.8</v>
      </c>
      <c r="F33" s="84">
        <v>19.399999999999999</v>
      </c>
      <c r="G33" s="102">
        <v>108</v>
      </c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P33" s="84"/>
      <c r="AQ33" s="84"/>
      <c r="AR33" s="84"/>
      <c r="AS33" s="84"/>
      <c r="AT33" s="84"/>
      <c r="AU33" s="84"/>
      <c r="AV33" s="84"/>
      <c r="AW33" s="84"/>
      <c r="AX33" s="84"/>
      <c r="AY33" s="84"/>
      <c r="AZ33" s="84"/>
      <c r="BA33" s="84"/>
      <c r="BB33" s="84"/>
      <c r="BC33" s="84"/>
      <c r="BD33" s="84"/>
      <c r="BE33" s="84"/>
      <c r="BF33" s="84"/>
      <c r="BG33" s="84"/>
      <c r="BH33" s="84"/>
      <c r="BI33" s="84"/>
      <c r="BJ33" s="84"/>
      <c r="BK33" s="84"/>
      <c r="BL33" s="84"/>
      <c r="BM33" s="84"/>
      <c r="BN33" s="84"/>
      <c r="BO33" s="84"/>
      <c r="BP33" s="84"/>
      <c r="BQ33" s="84"/>
      <c r="BR33" s="84"/>
      <c r="BS33" s="84"/>
      <c r="BT33" s="84"/>
      <c r="BU33" s="84"/>
      <c r="BV33" s="84"/>
      <c r="BW33" s="84"/>
      <c r="BX33" s="84"/>
      <c r="BY33" s="84"/>
      <c r="BZ33" s="84"/>
      <c r="CA33" s="84"/>
      <c r="CB33" s="84"/>
      <c r="CC33" s="84"/>
      <c r="CD33" s="84"/>
      <c r="CE33" s="84"/>
      <c r="CF33" s="84"/>
      <c r="CG33" s="84"/>
      <c r="CH33" s="84"/>
      <c r="CI33" s="84"/>
      <c r="CJ33" s="84"/>
      <c r="CK33" s="84"/>
      <c r="CL33" s="102">
        <v>125.8</v>
      </c>
      <c r="CM33" s="84">
        <v>19.399999999999999</v>
      </c>
    </row>
    <row r="34" spans="1:91">
      <c r="A34" s="965" t="s">
        <v>807</v>
      </c>
      <c r="B34" s="91"/>
      <c r="C34" s="457">
        <v>6.4</v>
      </c>
      <c r="D34" s="457">
        <v>37.5</v>
      </c>
      <c r="E34" s="457">
        <v>10.8</v>
      </c>
      <c r="F34" s="84">
        <v>22.6</v>
      </c>
      <c r="G34" s="457">
        <v>18.7</v>
      </c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84"/>
      <c r="AV34" s="84"/>
      <c r="AW34" s="84"/>
      <c r="AX34" s="84"/>
      <c r="AY34" s="84"/>
      <c r="AZ34" s="84"/>
      <c r="BA34" s="84"/>
      <c r="BB34" s="84"/>
      <c r="BC34" s="84"/>
      <c r="BD34" s="84"/>
      <c r="BE34" s="84"/>
      <c r="BF34" s="84"/>
      <c r="BG34" s="84"/>
      <c r="BH34" s="84"/>
      <c r="BI34" s="84"/>
      <c r="BJ34" s="84"/>
      <c r="BK34" s="84"/>
      <c r="BL34" s="84"/>
      <c r="BM34" s="84"/>
      <c r="BN34" s="84"/>
      <c r="BO34" s="84"/>
      <c r="BP34" s="84"/>
      <c r="BQ34" s="84"/>
      <c r="BR34" s="84"/>
      <c r="BS34" s="84"/>
      <c r="BT34" s="84"/>
      <c r="BU34" s="84"/>
      <c r="BV34" s="84"/>
      <c r="BW34" s="84"/>
      <c r="BX34" s="84"/>
      <c r="BY34" s="84"/>
      <c r="BZ34" s="84"/>
      <c r="CA34" s="84"/>
      <c r="CB34" s="84"/>
      <c r="CC34" s="84"/>
      <c r="CD34" s="84"/>
      <c r="CE34" s="84"/>
      <c r="CF34" s="84"/>
      <c r="CG34" s="84"/>
      <c r="CH34" s="84"/>
      <c r="CI34" s="84"/>
      <c r="CJ34" s="84"/>
      <c r="CK34" s="84"/>
      <c r="CL34" s="457">
        <v>10.8</v>
      </c>
      <c r="CM34" s="84">
        <v>22.6</v>
      </c>
    </row>
    <row r="35" spans="1:91">
      <c r="A35" s="52" t="s">
        <v>737</v>
      </c>
      <c r="B35" s="52"/>
      <c r="C35" s="89">
        <v>19.984999999999999</v>
      </c>
      <c r="D35" s="89">
        <v>168.5</v>
      </c>
      <c r="E35" s="89">
        <v>433.4</v>
      </c>
      <c r="F35" s="87">
        <v>441</v>
      </c>
      <c r="G35" s="89">
        <v>330.7</v>
      </c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  <c r="AP35" s="84"/>
      <c r="AQ35" s="84"/>
      <c r="AR35" s="84"/>
      <c r="AS35" s="84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4"/>
      <c r="BI35" s="84"/>
      <c r="BJ35" s="84"/>
      <c r="BK35" s="84"/>
      <c r="BL35" s="84"/>
      <c r="BM35" s="84"/>
      <c r="BN35" s="84"/>
      <c r="BO35" s="84"/>
      <c r="BP35" s="84"/>
      <c r="BQ35" s="84"/>
      <c r="BR35" s="84"/>
      <c r="BS35" s="84"/>
      <c r="BT35" s="84"/>
      <c r="BU35" s="84"/>
      <c r="BV35" s="84"/>
      <c r="BW35" s="84"/>
      <c r="BX35" s="84"/>
      <c r="BY35" s="84"/>
      <c r="BZ35" s="84"/>
      <c r="CA35" s="84"/>
      <c r="CB35" s="84"/>
      <c r="CC35" s="84"/>
      <c r="CD35" s="84"/>
      <c r="CE35" s="84"/>
      <c r="CF35" s="84"/>
      <c r="CG35" s="84"/>
      <c r="CH35" s="84"/>
      <c r="CI35" s="84"/>
      <c r="CJ35" s="84"/>
      <c r="CK35" s="84"/>
      <c r="CL35" s="89">
        <v>433.4</v>
      </c>
      <c r="CM35" s="87">
        <v>441</v>
      </c>
    </row>
    <row r="36" spans="1:91">
      <c r="A36" s="90" t="s">
        <v>1521</v>
      </c>
      <c r="B36" s="52"/>
      <c r="C36" s="466" t="s">
        <v>60</v>
      </c>
      <c r="D36" s="466" t="s">
        <v>60</v>
      </c>
      <c r="E36" s="466" t="s">
        <v>60</v>
      </c>
      <c r="F36" s="960" t="s">
        <v>60</v>
      </c>
      <c r="G36" s="960" t="s">
        <v>60</v>
      </c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  <c r="AO36" s="84"/>
      <c r="AP36" s="84"/>
      <c r="AQ36" s="84"/>
      <c r="AR36" s="84"/>
      <c r="AS36" s="84"/>
      <c r="AT36" s="84"/>
      <c r="AU36" s="84"/>
      <c r="AV36" s="84"/>
      <c r="AW36" s="84"/>
      <c r="AX36" s="84"/>
      <c r="AY36" s="84"/>
      <c r="AZ36" s="84"/>
      <c r="BA36" s="84"/>
      <c r="BB36" s="84"/>
      <c r="BC36" s="84"/>
      <c r="BD36" s="84"/>
      <c r="BE36" s="84"/>
      <c r="BF36" s="84"/>
      <c r="BG36" s="84"/>
      <c r="BH36" s="84"/>
      <c r="BI36" s="84"/>
      <c r="BJ36" s="84"/>
      <c r="BK36" s="84"/>
      <c r="BL36" s="84"/>
      <c r="BM36" s="84"/>
      <c r="BN36" s="84"/>
      <c r="BO36" s="84"/>
      <c r="BP36" s="84"/>
      <c r="BQ36" s="84"/>
      <c r="BR36" s="84"/>
      <c r="BS36" s="84"/>
      <c r="BT36" s="84"/>
      <c r="BU36" s="84"/>
      <c r="BV36" s="84"/>
      <c r="BW36" s="84"/>
      <c r="BX36" s="84"/>
      <c r="BY36" s="84"/>
      <c r="BZ36" s="84"/>
      <c r="CA36" s="84"/>
      <c r="CB36" s="84"/>
      <c r="CC36" s="84"/>
      <c r="CD36" s="84"/>
      <c r="CE36" s="84"/>
      <c r="CF36" s="84"/>
      <c r="CG36" s="84"/>
      <c r="CH36" s="84"/>
      <c r="CI36" s="84"/>
      <c r="CJ36" s="84"/>
      <c r="CK36" s="84"/>
      <c r="CL36" s="466" t="s">
        <v>60</v>
      </c>
      <c r="CM36" s="960" t="s">
        <v>60</v>
      </c>
    </row>
    <row r="37" spans="1:91">
      <c r="A37" s="90" t="s">
        <v>731</v>
      </c>
      <c r="B37" s="52"/>
      <c r="C37" s="102">
        <v>1783.7</v>
      </c>
      <c r="D37" s="102">
        <v>1830.5</v>
      </c>
      <c r="E37" s="102">
        <v>1992.9</v>
      </c>
      <c r="F37" s="84">
        <v>3153.6</v>
      </c>
      <c r="G37" s="102">
        <v>1616.9</v>
      </c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4"/>
      <c r="AQ37" s="84"/>
      <c r="AR37" s="84"/>
      <c r="AS37" s="84"/>
      <c r="AT37" s="84"/>
      <c r="AU37" s="84"/>
      <c r="AV37" s="84"/>
      <c r="AW37" s="84"/>
      <c r="AX37" s="84"/>
      <c r="AY37" s="84"/>
      <c r="AZ37" s="84"/>
      <c r="BA37" s="84"/>
      <c r="BB37" s="84"/>
      <c r="BC37" s="84"/>
      <c r="BD37" s="84"/>
      <c r="BE37" s="84"/>
      <c r="BF37" s="84"/>
      <c r="BG37" s="84"/>
      <c r="BH37" s="84"/>
      <c r="BI37" s="84"/>
      <c r="BJ37" s="84"/>
      <c r="BK37" s="84"/>
      <c r="BL37" s="84"/>
      <c r="BM37" s="84"/>
      <c r="BN37" s="84"/>
      <c r="BO37" s="84"/>
      <c r="BP37" s="84"/>
      <c r="BQ37" s="84"/>
      <c r="BR37" s="84"/>
      <c r="BS37" s="84"/>
      <c r="BT37" s="84"/>
      <c r="BU37" s="84"/>
      <c r="BV37" s="84"/>
      <c r="BW37" s="84"/>
      <c r="BX37" s="84"/>
      <c r="BY37" s="84"/>
      <c r="BZ37" s="84"/>
      <c r="CA37" s="84"/>
      <c r="CB37" s="84"/>
      <c r="CC37" s="84"/>
      <c r="CD37" s="84"/>
      <c r="CE37" s="84"/>
      <c r="CF37" s="84"/>
      <c r="CG37" s="84"/>
      <c r="CH37" s="84"/>
      <c r="CI37" s="84"/>
      <c r="CJ37" s="84"/>
      <c r="CK37" s="84"/>
      <c r="CL37" s="102">
        <v>1992.9</v>
      </c>
      <c r="CM37" s="84">
        <v>3153.6</v>
      </c>
    </row>
    <row r="38" spans="1:91">
      <c r="A38" s="90" t="s">
        <v>732</v>
      </c>
      <c r="B38" s="52"/>
      <c r="C38" s="102">
        <v>10284.4</v>
      </c>
      <c r="D38" s="102">
        <v>9691.5</v>
      </c>
      <c r="E38" s="89">
        <v>10957.1</v>
      </c>
      <c r="F38" s="84">
        <v>10163.4</v>
      </c>
      <c r="G38" s="102">
        <v>9223.2000000000007</v>
      </c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  <c r="AO38" s="84"/>
      <c r="AP38" s="84"/>
      <c r="AQ38" s="84"/>
      <c r="AR38" s="84"/>
      <c r="AS38" s="84"/>
      <c r="AT38" s="84"/>
      <c r="AU38" s="84"/>
      <c r="AV38" s="84"/>
      <c r="AW38" s="84"/>
      <c r="AX38" s="84"/>
      <c r="AY38" s="84"/>
      <c r="AZ38" s="84"/>
      <c r="BA38" s="84"/>
      <c r="BB38" s="84"/>
      <c r="BC38" s="84"/>
      <c r="BD38" s="84"/>
      <c r="BE38" s="84"/>
      <c r="BF38" s="84"/>
      <c r="BG38" s="84"/>
      <c r="BH38" s="84"/>
      <c r="BI38" s="84"/>
      <c r="BJ38" s="84"/>
      <c r="BK38" s="84"/>
      <c r="BL38" s="84"/>
      <c r="BM38" s="84"/>
      <c r="BN38" s="84"/>
      <c r="BO38" s="84"/>
      <c r="BP38" s="84"/>
      <c r="BQ38" s="84"/>
      <c r="BR38" s="84"/>
      <c r="BS38" s="84"/>
      <c r="BT38" s="84"/>
      <c r="BU38" s="84"/>
      <c r="BV38" s="84"/>
      <c r="BW38" s="84"/>
      <c r="BX38" s="84"/>
      <c r="BY38" s="84"/>
      <c r="BZ38" s="84"/>
      <c r="CA38" s="84"/>
      <c r="CB38" s="84"/>
      <c r="CC38" s="84"/>
      <c r="CD38" s="84"/>
      <c r="CE38" s="84"/>
      <c r="CF38" s="84"/>
      <c r="CG38" s="84"/>
      <c r="CH38" s="84"/>
      <c r="CI38" s="84"/>
      <c r="CJ38" s="84"/>
      <c r="CK38" s="84"/>
      <c r="CL38" s="89">
        <v>10957.1</v>
      </c>
      <c r="CM38" s="84">
        <v>10163.4</v>
      </c>
    </row>
    <row r="39" spans="1:91">
      <c r="A39" s="90" t="s">
        <v>733</v>
      </c>
      <c r="B39" s="52"/>
      <c r="C39" s="102">
        <v>61611.1</v>
      </c>
      <c r="D39" s="102">
        <v>104191</v>
      </c>
      <c r="E39" s="102">
        <v>64792.4</v>
      </c>
      <c r="F39" s="87">
        <v>66186</v>
      </c>
      <c r="G39" s="102">
        <v>70323.199999999997</v>
      </c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4"/>
      <c r="AN39" s="84"/>
      <c r="AO39" s="84"/>
      <c r="AP39" s="84"/>
      <c r="AQ39" s="84"/>
      <c r="AR39" s="84"/>
      <c r="AS39" s="84"/>
      <c r="AT39" s="84"/>
      <c r="AU39" s="84"/>
      <c r="AV39" s="84"/>
      <c r="AW39" s="84"/>
      <c r="AX39" s="84"/>
      <c r="AY39" s="84"/>
      <c r="AZ39" s="84"/>
      <c r="BA39" s="84"/>
      <c r="BB39" s="84"/>
      <c r="BC39" s="84"/>
      <c r="BD39" s="84"/>
      <c r="BE39" s="84"/>
      <c r="BF39" s="84"/>
      <c r="BG39" s="84"/>
      <c r="BH39" s="84"/>
      <c r="BI39" s="84"/>
      <c r="BJ39" s="84"/>
      <c r="BK39" s="84"/>
      <c r="BL39" s="84"/>
      <c r="BM39" s="84"/>
      <c r="BN39" s="84"/>
      <c r="BO39" s="84"/>
      <c r="BP39" s="84"/>
      <c r="BQ39" s="84"/>
      <c r="BR39" s="84"/>
      <c r="BS39" s="84"/>
      <c r="BT39" s="84"/>
      <c r="BU39" s="84"/>
      <c r="BV39" s="84"/>
      <c r="BW39" s="84"/>
      <c r="BX39" s="84"/>
      <c r="BY39" s="84"/>
      <c r="BZ39" s="84"/>
      <c r="CA39" s="84"/>
      <c r="CB39" s="84"/>
      <c r="CC39" s="84"/>
      <c r="CD39" s="84"/>
      <c r="CE39" s="84"/>
      <c r="CF39" s="84"/>
      <c r="CG39" s="84"/>
      <c r="CH39" s="84"/>
      <c r="CI39" s="84"/>
      <c r="CJ39" s="84"/>
      <c r="CK39" s="84"/>
      <c r="CL39" s="102">
        <v>64792.4</v>
      </c>
      <c r="CM39" s="87">
        <v>66186</v>
      </c>
    </row>
    <row r="40" spans="1:91">
      <c r="A40" s="90" t="s">
        <v>756</v>
      </c>
      <c r="B40" s="52"/>
      <c r="C40" s="457" t="s">
        <v>60</v>
      </c>
      <c r="D40" s="457">
        <v>0</v>
      </c>
      <c r="E40" s="457" t="s">
        <v>60</v>
      </c>
      <c r="F40" s="960" t="s">
        <v>60</v>
      </c>
      <c r="G40" s="960" t="s">
        <v>60</v>
      </c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84"/>
      <c r="AP40" s="84"/>
      <c r="AQ40" s="84"/>
      <c r="AR40" s="84"/>
      <c r="AS40" s="84"/>
      <c r="AT40" s="84"/>
      <c r="AU40" s="84"/>
      <c r="AV40" s="84"/>
      <c r="AW40" s="84"/>
      <c r="AX40" s="84"/>
      <c r="AY40" s="84"/>
      <c r="AZ40" s="84"/>
      <c r="BA40" s="84"/>
      <c r="BB40" s="84"/>
      <c r="BC40" s="84"/>
      <c r="BD40" s="84"/>
      <c r="BE40" s="84"/>
      <c r="BF40" s="84"/>
      <c r="BG40" s="84"/>
      <c r="BH40" s="84"/>
      <c r="BI40" s="84"/>
      <c r="BJ40" s="84"/>
      <c r="BK40" s="84"/>
      <c r="BL40" s="84"/>
      <c r="BM40" s="84"/>
      <c r="BN40" s="84"/>
      <c r="BO40" s="84"/>
      <c r="BP40" s="84"/>
      <c r="BQ40" s="84"/>
      <c r="BR40" s="84"/>
      <c r="BS40" s="84"/>
      <c r="BT40" s="84"/>
      <c r="BU40" s="84"/>
      <c r="BV40" s="84"/>
      <c r="BW40" s="84"/>
      <c r="BX40" s="84"/>
      <c r="BY40" s="84"/>
      <c r="BZ40" s="84"/>
      <c r="CA40" s="84"/>
      <c r="CB40" s="84"/>
      <c r="CC40" s="84"/>
      <c r="CD40" s="84"/>
      <c r="CE40" s="84"/>
      <c r="CF40" s="84"/>
      <c r="CG40" s="84"/>
      <c r="CH40" s="84"/>
      <c r="CI40" s="84"/>
      <c r="CJ40" s="84"/>
      <c r="CK40" s="84"/>
      <c r="CL40" s="457" t="s">
        <v>60</v>
      </c>
      <c r="CM40" s="960" t="s">
        <v>60</v>
      </c>
    </row>
    <row r="41" spans="1:91">
      <c r="A41" s="90" t="s">
        <v>760</v>
      </c>
      <c r="B41" s="52"/>
      <c r="C41" s="457" t="s">
        <v>60</v>
      </c>
      <c r="D41" s="457" t="s">
        <v>60</v>
      </c>
      <c r="E41" s="457">
        <v>0.4</v>
      </c>
      <c r="F41" s="960" t="s">
        <v>60</v>
      </c>
      <c r="G41" s="960" t="s">
        <v>60</v>
      </c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  <c r="AN41" s="84"/>
      <c r="AO41" s="84"/>
      <c r="AP41" s="84"/>
      <c r="AQ41" s="84"/>
      <c r="AR41" s="84"/>
      <c r="AS41" s="84"/>
      <c r="AT41" s="84"/>
      <c r="AU41" s="84"/>
      <c r="AV41" s="84"/>
      <c r="AW41" s="84"/>
      <c r="AX41" s="84"/>
      <c r="AY41" s="84"/>
      <c r="AZ41" s="84"/>
      <c r="BA41" s="84"/>
      <c r="BB41" s="84"/>
      <c r="BC41" s="84"/>
      <c r="BD41" s="84"/>
      <c r="BE41" s="84"/>
      <c r="BF41" s="84"/>
      <c r="BG41" s="84"/>
      <c r="BH41" s="84"/>
      <c r="BI41" s="84"/>
      <c r="BJ41" s="84"/>
      <c r="BK41" s="84"/>
      <c r="BL41" s="84"/>
      <c r="BM41" s="84"/>
      <c r="BN41" s="84"/>
      <c r="BO41" s="84"/>
      <c r="BP41" s="84"/>
      <c r="BQ41" s="84"/>
      <c r="BR41" s="84"/>
      <c r="BS41" s="84"/>
      <c r="BT41" s="84"/>
      <c r="BU41" s="84"/>
      <c r="BV41" s="84"/>
      <c r="BW41" s="84"/>
      <c r="BX41" s="84"/>
      <c r="BY41" s="84"/>
      <c r="BZ41" s="84"/>
      <c r="CA41" s="84"/>
      <c r="CB41" s="84"/>
      <c r="CC41" s="84"/>
      <c r="CD41" s="84"/>
      <c r="CE41" s="84"/>
      <c r="CF41" s="84"/>
      <c r="CG41" s="84"/>
      <c r="CH41" s="84"/>
      <c r="CI41" s="84"/>
      <c r="CJ41" s="84"/>
      <c r="CK41" s="84"/>
      <c r="CL41" s="457">
        <v>0.4</v>
      </c>
      <c r="CM41" s="960" t="s">
        <v>60</v>
      </c>
    </row>
    <row r="42" spans="1:91">
      <c r="A42" s="91" t="s">
        <v>738</v>
      </c>
      <c r="B42" s="52"/>
      <c r="C42" s="89">
        <v>389.8</v>
      </c>
      <c r="D42" s="89">
        <v>83</v>
      </c>
      <c r="E42" s="89">
        <v>542.9</v>
      </c>
      <c r="F42" s="84">
        <v>547.4</v>
      </c>
      <c r="G42" s="89">
        <v>397.3</v>
      </c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  <c r="AP42" s="84"/>
      <c r="AQ42" s="84"/>
      <c r="AR42" s="84"/>
      <c r="AS42" s="84"/>
      <c r="AT42" s="84"/>
      <c r="AU42" s="84"/>
      <c r="AV42" s="84"/>
      <c r="AW42" s="84"/>
      <c r="AX42" s="84"/>
      <c r="AY42" s="84"/>
      <c r="AZ42" s="84"/>
      <c r="BA42" s="84"/>
      <c r="BB42" s="84"/>
      <c r="BC42" s="84"/>
      <c r="BD42" s="84"/>
      <c r="BE42" s="84"/>
      <c r="BF42" s="84"/>
      <c r="BG42" s="84"/>
      <c r="BH42" s="84"/>
      <c r="BI42" s="84"/>
      <c r="BJ42" s="84"/>
      <c r="BK42" s="84"/>
      <c r="BL42" s="84"/>
      <c r="BM42" s="84"/>
      <c r="BN42" s="84"/>
      <c r="BO42" s="84"/>
      <c r="BP42" s="84"/>
      <c r="BQ42" s="84"/>
      <c r="BR42" s="84"/>
      <c r="BS42" s="84"/>
      <c r="BT42" s="84"/>
      <c r="BU42" s="84"/>
      <c r="BV42" s="84"/>
      <c r="BW42" s="84"/>
      <c r="BX42" s="84"/>
      <c r="BY42" s="84"/>
      <c r="BZ42" s="84"/>
      <c r="CA42" s="84"/>
      <c r="CB42" s="84"/>
      <c r="CC42" s="84"/>
      <c r="CD42" s="84"/>
      <c r="CE42" s="84"/>
      <c r="CF42" s="84"/>
      <c r="CG42" s="84"/>
      <c r="CH42" s="84"/>
      <c r="CI42" s="84"/>
      <c r="CJ42" s="84"/>
      <c r="CK42" s="84"/>
      <c r="CL42" s="89">
        <v>542.9</v>
      </c>
      <c r="CM42" s="84">
        <v>547.4</v>
      </c>
    </row>
    <row r="43" spans="1:91">
      <c r="A43" s="90" t="s">
        <v>761</v>
      </c>
      <c r="B43" s="52"/>
      <c r="C43" s="102">
        <v>81.7</v>
      </c>
      <c r="D43" s="102">
        <v>457</v>
      </c>
      <c r="E43" s="102">
        <v>733.9</v>
      </c>
      <c r="F43" s="84">
        <v>1288.8</v>
      </c>
      <c r="G43" s="102">
        <v>122</v>
      </c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  <c r="AM43" s="84"/>
      <c r="AN43" s="84"/>
      <c r="AO43" s="84"/>
      <c r="AP43" s="84"/>
      <c r="AQ43" s="84"/>
      <c r="AR43" s="84"/>
      <c r="AS43" s="84"/>
      <c r="AT43" s="84"/>
      <c r="AU43" s="84"/>
      <c r="AV43" s="84"/>
      <c r="AW43" s="84"/>
      <c r="AX43" s="84"/>
      <c r="AY43" s="84"/>
      <c r="AZ43" s="84"/>
      <c r="BA43" s="84"/>
      <c r="BB43" s="84"/>
      <c r="BC43" s="84"/>
      <c r="BD43" s="84"/>
      <c r="BE43" s="84"/>
      <c r="BF43" s="84"/>
      <c r="BG43" s="84"/>
      <c r="BH43" s="84"/>
      <c r="BI43" s="84"/>
      <c r="BJ43" s="84"/>
      <c r="BK43" s="84"/>
      <c r="BL43" s="84"/>
      <c r="BM43" s="84"/>
      <c r="BN43" s="84"/>
      <c r="BO43" s="84"/>
      <c r="BP43" s="84"/>
      <c r="BQ43" s="84"/>
      <c r="BR43" s="84"/>
      <c r="BS43" s="84"/>
      <c r="BT43" s="84"/>
      <c r="BU43" s="84"/>
      <c r="BV43" s="84"/>
      <c r="BW43" s="84"/>
      <c r="BX43" s="84"/>
      <c r="BY43" s="84"/>
      <c r="BZ43" s="84"/>
      <c r="CA43" s="84"/>
      <c r="CB43" s="84"/>
      <c r="CC43" s="84"/>
      <c r="CD43" s="84"/>
      <c r="CE43" s="84"/>
      <c r="CF43" s="84"/>
      <c r="CG43" s="84"/>
      <c r="CH43" s="84"/>
      <c r="CI43" s="84"/>
      <c r="CJ43" s="84"/>
      <c r="CK43" s="84"/>
      <c r="CL43" s="102">
        <v>733.9</v>
      </c>
      <c r="CM43" s="84">
        <v>1288.8</v>
      </c>
    </row>
    <row r="44" spans="1:91">
      <c r="A44" s="90" t="s">
        <v>808</v>
      </c>
      <c r="B44" s="52"/>
      <c r="C44" s="102">
        <v>2629.9</v>
      </c>
      <c r="D44" s="102">
        <v>1029.5</v>
      </c>
      <c r="E44" s="102">
        <v>432.1</v>
      </c>
      <c r="F44" s="84">
        <v>1465.2</v>
      </c>
      <c r="G44" s="102">
        <v>1389.5</v>
      </c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  <c r="AO44" s="84"/>
      <c r="AP44" s="84"/>
      <c r="AQ44" s="84"/>
      <c r="AR44" s="84"/>
      <c r="AS44" s="84"/>
      <c r="AT44" s="84"/>
      <c r="AU44" s="84"/>
      <c r="AV44" s="84"/>
      <c r="AW44" s="84"/>
      <c r="AX44" s="84"/>
      <c r="AY44" s="84"/>
      <c r="AZ44" s="84"/>
      <c r="BA44" s="84"/>
      <c r="BB44" s="84"/>
      <c r="BC44" s="84"/>
      <c r="BD44" s="84"/>
      <c r="BE44" s="84"/>
      <c r="BF44" s="84"/>
      <c r="BG44" s="84"/>
      <c r="BH44" s="84"/>
      <c r="BI44" s="84"/>
      <c r="BJ44" s="84"/>
      <c r="BK44" s="84"/>
      <c r="BL44" s="84"/>
      <c r="BM44" s="84"/>
      <c r="BN44" s="84"/>
      <c r="BO44" s="84"/>
      <c r="BP44" s="84"/>
      <c r="BQ44" s="84"/>
      <c r="BR44" s="84"/>
      <c r="BS44" s="84"/>
      <c r="BT44" s="84"/>
      <c r="BU44" s="84"/>
      <c r="BV44" s="84"/>
      <c r="BW44" s="84"/>
      <c r="BX44" s="84"/>
      <c r="BY44" s="84"/>
      <c r="BZ44" s="84"/>
      <c r="CA44" s="84"/>
      <c r="CB44" s="84"/>
      <c r="CC44" s="84"/>
      <c r="CD44" s="84"/>
      <c r="CE44" s="84"/>
      <c r="CF44" s="84"/>
      <c r="CG44" s="84"/>
      <c r="CH44" s="84"/>
      <c r="CI44" s="84"/>
      <c r="CJ44" s="84"/>
      <c r="CK44" s="84"/>
      <c r="CL44" s="102">
        <v>432.1</v>
      </c>
      <c r="CM44" s="84">
        <v>1465.2</v>
      </c>
    </row>
    <row r="45" spans="1:91">
      <c r="A45" s="90" t="s">
        <v>734</v>
      </c>
      <c r="B45" s="52"/>
      <c r="C45" s="457">
        <v>2716.7</v>
      </c>
      <c r="D45" s="457">
        <v>832</v>
      </c>
      <c r="E45" s="457">
        <v>276.89999999999998</v>
      </c>
      <c r="F45" s="84">
        <v>833.2</v>
      </c>
      <c r="G45" s="457" t="s">
        <v>1457</v>
      </c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  <c r="AN45" s="84"/>
      <c r="AO45" s="84"/>
      <c r="AP45" s="84"/>
      <c r="AQ45" s="84"/>
      <c r="AR45" s="84"/>
      <c r="AS45" s="84"/>
      <c r="AT45" s="84"/>
      <c r="AU45" s="84"/>
      <c r="AV45" s="84"/>
      <c r="AW45" s="84"/>
      <c r="AX45" s="84"/>
      <c r="AY45" s="84"/>
      <c r="AZ45" s="84"/>
      <c r="BA45" s="84"/>
      <c r="BB45" s="84"/>
      <c r="BC45" s="84"/>
      <c r="BD45" s="84"/>
      <c r="BE45" s="84"/>
      <c r="BF45" s="84"/>
      <c r="BG45" s="84"/>
      <c r="BH45" s="84"/>
      <c r="BI45" s="84"/>
      <c r="BJ45" s="84"/>
      <c r="BK45" s="84"/>
      <c r="BL45" s="84"/>
      <c r="BM45" s="84"/>
      <c r="BN45" s="84"/>
      <c r="BO45" s="84"/>
      <c r="BP45" s="84"/>
      <c r="BQ45" s="84"/>
      <c r="BR45" s="84"/>
      <c r="BS45" s="84"/>
      <c r="BT45" s="84"/>
      <c r="BU45" s="84"/>
      <c r="BV45" s="84"/>
      <c r="BW45" s="84"/>
      <c r="BX45" s="84"/>
      <c r="BY45" s="84"/>
      <c r="BZ45" s="84"/>
      <c r="CA45" s="84"/>
      <c r="CB45" s="84"/>
      <c r="CC45" s="84"/>
      <c r="CD45" s="84"/>
      <c r="CE45" s="84"/>
      <c r="CF45" s="84"/>
      <c r="CG45" s="84"/>
      <c r="CH45" s="84"/>
      <c r="CI45" s="84"/>
      <c r="CJ45" s="84"/>
      <c r="CK45" s="84"/>
      <c r="CL45" s="457">
        <v>276.89999999999998</v>
      </c>
      <c r="CM45" s="84">
        <v>833.2</v>
      </c>
    </row>
    <row r="46" spans="1:91" ht="13.5" customHeight="1">
      <c r="A46" s="90" t="s">
        <v>1522</v>
      </c>
      <c r="B46" s="52"/>
      <c r="C46" s="457" t="s">
        <v>60</v>
      </c>
      <c r="D46" s="457">
        <v>0</v>
      </c>
      <c r="E46" s="457">
        <v>173.9</v>
      </c>
      <c r="F46" s="84">
        <v>20.100000000000001</v>
      </c>
      <c r="G46" s="457" t="s">
        <v>1457</v>
      </c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  <c r="AO46" s="84"/>
      <c r="AP46" s="84"/>
      <c r="AQ46" s="84"/>
      <c r="AR46" s="84"/>
      <c r="AS46" s="84"/>
      <c r="AT46" s="84"/>
      <c r="AU46" s="84"/>
      <c r="AV46" s="84"/>
      <c r="AW46" s="84"/>
      <c r="AX46" s="84"/>
      <c r="AY46" s="84"/>
      <c r="AZ46" s="84"/>
      <c r="BA46" s="84"/>
      <c r="BB46" s="84"/>
      <c r="BC46" s="84"/>
      <c r="BD46" s="84"/>
      <c r="BE46" s="84"/>
      <c r="BF46" s="84"/>
      <c r="BG46" s="84"/>
      <c r="BH46" s="84"/>
      <c r="BI46" s="84"/>
      <c r="BJ46" s="84"/>
      <c r="BK46" s="84"/>
      <c r="BL46" s="84"/>
      <c r="BM46" s="84"/>
      <c r="BN46" s="84"/>
      <c r="BO46" s="84"/>
      <c r="BP46" s="84"/>
      <c r="BQ46" s="84"/>
      <c r="BR46" s="84"/>
      <c r="BS46" s="84"/>
      <c r="BT46" s="84"/>
      <c r="BU46" s="84"/>
      <c r="BV46" s="84"/>
      <c r="BW46" s="84"/>
      <c r="BX46" s="84"/>
      <c r="BY46" s="84"/>
      <c r="BZ46" s="84"/>
      <c r="CA46" s="84"/>
      <c r="CB46" s="84"/>
      <c r="CC46" s="84"/>
      <c r="CD46" s="84"/>
      <c r="CE46" s="84"/>
      <c r="CF46" s="84"/>
      <c r="CG46" s="84"/>
      <c r="CH46" s="84"/>
      <c r="CI46" s="84"/>
      <c r="CJ46" s="84"/>
      <c r="CK46" s="84"/>
      <c r="CL46" s="457">
        <v>173.9</v>
      </c>
      <c r="CM46" s="84">
        <v>20.100000000000001</v>
      </c>
    </row>
    <row r="47" spans="1:91">
      <c r="A47" s="90" t="s">
        <v>1523</v>
      </c>
      <c r="B47" s="52"/>
      <c r="C47" s="102">
        <v>0.7</v>
      </c>
      <c r="D47" s="102">
        <v>5.2</v>
      </c>
      <c r="E47" s="102">
        <v>0.2</v>
      </c>
      <c r="F47" s="84">
        <v>1.8</v>
      </c>
      <c r="G47" s="102">
        <v>0.4</v>
      </c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  <c r="AM47" s="84"/>
      <c r="AN47" s="84"/>
      <c r="AO47" s="84"/>
      <c r="AP47" s="84"/>
      <c r="AQ47" s="84"/>
      <c r="AR47" s="84"/>
      <c r="AS47" s="84"/>
      <c r="AT47" s="84"/>
      <c r="AU47" s="84"/>
      <c r="AV47" s="84"/>
      <c r="AW47" s="84"/>
      <c r="AX47" s="84"/>
      <c r="AY47" s="84"/>
      <c r="AZ47" s="84"/>
      <c r="BA47" s="84"/>
      <c r="BB47" s="84"/>
      <c r="BC47" s="84"/>
      <c r="BD47" s="84"/>
      <c r="BE47" s="84"/>
      <c r="BF47" s="84"/>
      <c r="BG47" s="84"/>
      <c r="BH47" s="84"/>
      <c r="BI47" s="84"/>
      <c r="BJ47" s="84"/>
      <c r="BK47" s="84"/>
      <c r="BL47" s="84"/>
      <c r="BM47" s="84"/>
      <c r="BN47" s="84"/>
      <c r="BO47" s="84"/>
      <c r="BP47" s="84"/>
      <c r="BQ47" s="84"/>
      <c r="BR47" s="84"/>
      <c r="BS47" s="84"/>
      <c r="BT47" s="84"/>
      <c r="BU47" s="84"/>
      <c r="BV47" s="84"/>
      <c r="BW47" s="84"/>
      <c r="BX47" s="84"/>
      <c r="BY47" s="84"/>
      <c r="BZ47" s="84"/>
      <c r="CA47" s="84"/>
      <c r="CB47" s="84"/>
      <c r="CC47" s="84"/>
      <c r="CD47" s="84"/>
      <c r="CE47" s="84"/>
      <c r="CF47" s="84"/>
      <c r="CG47" s="84"/>
      <c r="CH47" s="84"/>
      <c r="CI47" s="84"/>
      <c r="CJ47" s="84"/>
      <c r="CK47" s="84"/>
      <c r="CL47" s="102">
        <v>0.2</v>
      </c>
      <c r="CM47" s="84">
        <v>1.8</v>
      </c>
    </row>
    <row r="48" spans="1:91">
      <c r="A48" s="90" t="s">
        <v>757</v>
      </c>
      <c r="B48" s="52"/>
      <c r="C48" s="102">
        <v>358.6</v>
      </c>
      <c r="D48" s="102">
        <v>1110.4000000000001</v>
      </c>
      <c r="E48" s="102">
        <v>3576.8</v>
      </c>
      <c r="F48" s="84">
        <v>2785.8</v>
      </c>
      <c r="G48" s="102">
        <v>1230</v>
      </c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84"/>
      <c r="AM48" s="84"/>
      <c r="AN48" s="84"/>
      <c r="AO48" s="84"/>
      <c r="AP48" s="84"/>
      <c r="AQ48" s="84"/>
      <c r="AR48" s="84"/>
      <c r="AS48" s="84"/>
      <c r="AT48" s="84"/>
      <c r="AU48" s="84"/>
      <c r="AV48" s="84"/>
      <c r="AW48" s="84"/>
      <c r="AX48" s="84"/>
      <c r="AY48" s="84"/>
      <c r="AZ48" s="84"/>
      <c r="BA48" s="84"/>
      <c r="BB48" s="84"/>
      <c r="BC48" s="84"/>
      <c r="BD48" s="84"/>
      <c r="BE48" s="84"/>
      <c r="BF48" s="84"/>
      <c r="BG48" s="84"/>
      <c r="BH48" s="84"/>
      <c r="BI48" s="84"/>
      <c r="BJ48" s="84"/>
      <c r="BK48" s="84"/>
      <c r="BL48" s="84"/>
      <c r="BM48" s="84"/>
      <c r="BN48" s="84"/>
      <c r="BO48" s="84"/>
      <c r="BP48" s="84"/>
      <c r="BQ48" s="84"/>
      <c r="BR48" s="84"/>
      <c r="BS48" s="84"/>
      <c r="BT48" s="84"/>
      <c r="BU48" s="84"/>
      <c r="BV48" s="84"/>
      <c r="BW48" s="84"/>
      <c r="BX48" s="84"/>
      <c r="BY48" s="84"/>
      <c r="BZ48" s="84"/>
      <c r="CA48" s="84"/>
      <c r="CB48" s="84"/>
      <c r="CC48" s="84"/>
      <c r="CD48" s="84"/>
      <c r="CE48" s="84"/>
      <c r="CF48" s="84"/>
      <c r="CG48" s="84"/>
      <c r="CH48" s="84"/>
      <c r="CI48" s="84"/>
      <c r="CJ48" s="84"/>
      <c r="CK48" s="84"/>
      <c r="CL48" s="102">
        <v>3576.8</v>
      </c>
      <c r="CM48" s="84">
        <v>2785.8</v>
      </c>
    </row>
    <row r="49" spans="1:91">
      <c r="A49" s="90" t="s">
        <v>735</v>
      </c>
      <c r="B49" s="52"/>
      <c r="C49" s="102">
        <v>8372.7999999999993</v>
      </c>
      <c r="D49" s="102">
        <v>31910</v>
      </c>
      <c r="E49" s="102">
        <v>25496.799999999999</v>
      </c>
      <c r="F49" s="84">
        <v>8977.2000000000007</v>
      </c>
      <c r="G49" s="102">
        <v>6491.8</v>
      </c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84"/>
      <c r="AN49" s="84"/>
      <c r="AO49" s="84"/>
      <c r="AP49" s="84"/>
      <c r="AQ49" s="84"/>
      <c r="AR49" s="84"/>
      <c r="AS49" s="84"/>
      <c r="AT49" s="84"/>
      <c r="AU49" s="84"/>
      <c r="AV49" s="84"/>
      <c r="AW49" s="84"/>
      <c r="AX49" s="84"/>
      <c r="AY49" s="84"/>
      <c r="AZ49" s="84"/>
      <c r="BA49" s="84"/>
      <c r="BB49" s="84"/>
      <c r="BC49" s="84"/>
      <c r="BD49" s="84"/>
      <c r="BE49" s="84"/>
      <c r="BF49" s="84"/>
      <c r="BG49" s="84"/>
      <c r="BH49" s="84"/>
      <c r="BI49" s="84"/>
      <c r="BJ49" s="84"/>
      <c r="BK49" s="84"/>
      <c r="BL49" s="84"/>
      <c r="BM49" s="84"/>
      <c r="BN49" s="84"/>
      <c r="BO49" s="84"/>
      <c r="BP49" s="84"/>
      <c r="BQ49" s="84"/>
      <c r="BR49" s="84"/>
      <c r="BS49" s="84"/>
      <c r="BT49" s="84"/>
      <c r="BU49" s="84"/>
      <c r="BV49" s="84"/>
      <c r="BW49" s="84"/>
      <c r="BX49" s="84"/>
      <c r="BY49" s="84"/>
      <c r="BZ49" s="84"/>
      <c r="CA49" s="84"/>
      <c r="CB49" s="84"/>
      <c r="CC49" s="84"/>
      <c r="CD49" s="84"/>
      <c r="CE49" s="84"/>
      <c r="CF49" s="84"/>
      <c r="CG49" s="84"/>
      <c r="CH49" s="84"/>
      <c r="CI49" s="84"/>
      <c r="CJ49" s="84"/>
      <c r="CK49" s="84"/>
      <c r="CL49" s="102">
        <v>25496.799999999999</v>
      </c>
      <c r="CM49" s="84">
        <v>8977.2000000000007</v>
      </c>
    </row>
    <row r="50" spans="1:91">
      <c r="A50" s="90" t="s">
        <v>736</v>
      </c>
      <c r="B50" s="52"/>
      <c r="C50" s="102">
        <v>66318.100000000006</v>
      </c>
      <c r="D50" s="102">
        <v>139107</v>
      </c>
      <c r="E50" s="102">
        <v>159191.29999999999</v>
      </c>
      <c r="F50" s="84">
        <v>114760.6</v>
      </c>
      <c r="G50" s="102">
        <v>82913.2</v>
      </c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  <c r="AN50" s="84"/>
      <c r="AO50" s="84"/>
      <c r="AP50" s="84"/>
      <c r="AQ50" s="84"/>
      <c r="AR50" s="84"/>
      <c r="AS50" s="84"/>
      <c r="AT50" s="84"/>
      <c r="AU50" s="84"/>
      <c r="AV50" s="84"/>
      <c r="AW50" s="84"/>
      <c r="AX50" s="84"/>
      <c r="AY50" s="84"/>
      <c r="AZ50" s="84"/>
      <c r="BA50" s="84"/>
      <c r="BB50" s="84"/>
      <c r="BC50" s="84"/>
      <c r="BD50" s="84"/>
      <c r="BE50" s="84"/>
      <c r="BF50" s="84"/>
      <c r="BG50" s="84"/>
      <c r="BH50" s="84"/>
      <c r="BI50" s="84"/>
      <c r="BJ50" s="84"/>
      <c r="BK50" s="84"/>
      <c r="BL50" s="84"/>
      <c r="BM50" s="84"/>
      <c r="BN50" s="84"/>
      <c r="BO50" s="84"/>
      <c r="BP50" s="84"/>
      <c r="BQ50" s="84"/>
      <c r="BR50" s="84"/>
      <c r="BS50" s="84"/>
      <c r="BT50" s="84"/>
      <c r="BU50" s="84"/>
      <c r="BV50" s="84"/>
      <c r="BW50" s="84"/>
      <c r="BX50" s="84"/>
      <c r="BY50" s="84"/>
      <c r="BZ50" s="84"/>
      <c r="CA50" s="84"/>
      <c r="CB50" s="84"/>
      <c r="CC50" s="84"/>
      <c r="CD50" s="84"/>
      <c r="CE50" s="84"/>
      <c r="CF50" s="84"/>
      <c r="CG50" s="84"/>
      <c r="CH50" s="84"/>
      <c r="CI50" s="84"/>
      <c r="CJ50" s="84"/>
      <c r="CK50" s="84"/>
      <c r="CL50" s="102">
        <v>159191.29999999999</v>
      </c>
      <c r="CM50" s="84">
        <v>114760.6</v>
      </c>
    </row>
    <row r="51" spans="1:91">
      <c r="A51" s="90" t="s">
        <v>758</v>
      </c>
      <c r="B51" s="52"/>
      <c r="C51" s="102">
        <v>359.5</v>
      </c>
      <c r="D51" s="102">
        <v>62</v>
      </c>
      <c r="E51" s="102">
        <v>710.6</v>
      </c>
      <c r="F51" s="84">
        <v>295.3</v>
      </c>
      <c r="G51" s="102">
        <v>623.5</v>
      </c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4"/>
      <c r="AO51" s="84"/>
      <c r="AP51" s="84"/>
      <c r="AQ51" s="84"/>
      <c r="AR51" s="84"/>
      <c r="AS51" s="84"/>
      <c r="AT51" s="84"/>
      <c r="AU51" s="84"/>
      <c r="AV51" s="84"/>
      <c r="AW51" s="84"/>
      <c r="AX51" s="84"/>
      <c r="AY51" s="84"/>
      <c r="AZ51" s="84"/>
      <c r="BA51" s="84"/>
      <c r="BB51" s="84"/>
      <c r="BC51" s="84"/>
      <c r="BD51" s="84"/>
      <c r="BE51" s="84"/>
      <c r="BF51" s="84"/>
      <c r="BG51" s="84"/>
      <c r="BH51" s="84"/>
      <c r="BI51" s="84"/>
      <c r="BJ51" s="84"/>
      <c r="BK51" s="84"/>
      <c r="BL51" s="84"/>
      <c r="BM51" s="84"/>
      <c r="BN51" s="84"/>
      <c r="BO51" s="84"/>
      <c r="BP51" s="84"/>
      <c r="BQ51" s="84"/>
      <c r="BR51" s="84"/>
      <c r="BS51" s="84"/>
      <c r="BT51" s="84"/>
      <c r="BU51" s="84"/>
      <c r="BV51" s="84"/>
      <c r="BW51" s="84"/>
      <c r="BX51" s="84"/>
      <c r="BY51" s="84"/>
      <c r="BZ51" s="84"/>
      <c r="CA51" s="84"/>
      <c r="CB51" s="84"/>
      <c r="CC51" s="84"/>
      <c r="CD51" s="84"/>
      <c r="CE51" s="84"/>
      <c r="CF51" s="84"/>
      <c r="CG51" s="84"/>
      <c r="CH51" s="84"/>
      <c r="CI51" s="84"/>
      <c r="CJ51" s="84"/>
      <c r="CK51" s="84"/>
      <c r="CL51" s="102">
        <v>710.6</v>
      </c>
      <c r="CM51" s="84">
        <v>295.3</v>
      </c>
    </row>
    <row r="52" spans="1:91">
      <c r="A52" s="51" t="s">
        <v>762</v>
      </c>
      <c r="B52" s="52"/>
      <c r="C52" s="455">
        <v>1352.3</v>
      </c>
      <c r="D52" s="455">
        <v>609.1</v>
      </c>
      <c r="E52" s="455">
        <f>SUM(E54:E59)</f>
        <v>6198.2</v>
      </c>
      <c r="F52" s="455">
        <f>SUM(F54:F59)</f>
        <v>2729.9</v>
      </c>
      <c r="G52" s="455">
        <v>4967.5</v>
      </c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84"/>
      <c r="AP52" s="84"/>
      <c r="AQ52" s="84"/>
      <c r="AR52" s="84"/>
      <c r="AS52" s="84"/>
      <c r="AT52" s="84"/>
      <c r="AU52" s="84"/>
      <c r="AV52" s="84"/>
      <c r="AW52" s="84"/>
      <c r="AX52" s="84"/>
      <c r="AY52" s="84"/>
      <c r="AZ52" s="84"/>
      <c r="BA52" s="84"/>
      <c r="BB52" s="84"/>
      <c r="BC52" s="84"/>
      <c r="BD52" s="84"/>
      <c r="BE52" s="84"/>
      <c r="BF52" s="84"/>
      <c r="BG52" s="84"/>
      <c r="BH52" s="84"/>
      <c r="BI52" s="84"/>
      <c r="BJ52" s="84"/>
      <c r="BK52" s="84"/>
      <c r="BL52" s="84"/>
      <c r="BM52" s="84"/>
      <c r="BN52" s="84"/>
      <c r="BO52" s="84"/>
      <c r="BP52" s="84"/>
      <c r="BQ52" s="84"/>
      <c r="BR52" s="84"/>
      <c r="BS52" s="84"/>
      <c r="BT52" s="84"/>
      <c r="BU52" s="84"/>
      <c r="BV52" s="84"/>
      <c r="BW52" s="84"/>
      <c r="BX52" s="84"/>
      <c r="BY52" s="84"/>
      <c r="BZ52" s="84"/>
      <c r="CA52" s="84"/>
      <c r="CB52" s="84"/>
      <c r="CC52" s="84"/>
      <c r="CD52" s="84"/>
      <c r="CE52" s="84"/>
      <c r="CF52" s="84"/>
      <c r="CG52" s="84"/>
      <c r="CH52" s="84"/>
      <c r="CI52" s="84"/>
      <c r="CJ52" s="84"/>
      <c r="CK52" s="84"/>
      <c r="CL52" s="455">
        <f>SUM(CL54:CL59)</f>
        <v>6198.2</v>
      </c>
      <c r="CM52" s="455">
        <f>SUM(CM54:CM59)</f>
        <v>2729.9</v>
      </c>
    </row>
    <row r="53" spans="1:91" ht="15">
      <c r="A53" s="964" t="s">
        <v>1520</v>
      </c>
      <c r="B53" s="52"/>
      <c r="C53" s="89"/>
      <c r="D53" s="89"/>
      <c r="E53" s="89"/>
      <c r="F53" s="84"/>
      <c r="G53" s="1750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  <c r="AO53" s="84"/>
      <c r="AP53" s="84"/>
      <c r="AQ53" s="84"/>
      <c r="AR53" s="84"/>
      <c r="AS53" s="84"/>
      <c r="AT53" s="84"/>
      <c r="AU53" s="84"/>
      <c r="AV53" s="84"/>
      <c r="AW53" s="84"/>
      <c r="AX53" s="84"/>
      <c r="AY53" s="84"/>
      <c r="AZ53" s="84"/>
      <c r="BA53" s="84"/>
      <c r="BB53" s="84"/>
      <c r="BC53" s="84"/>
      <c r="BD53" s="84"/>
      <c r="BE53" s="84"/>
      <c r="BF53" s="84"/>
      <c r="BG53" s="84"/>
      <c r="BH53" s="84"/>
      <c r="BI53" s="84"/>
      <c r="BJ53" s="84"/>
      <c r="BK53" s="84"/>
      <c r="BL53" s="84"/>
      <c r="BM53" s="84"/>
      <c r="BN53" s="84"/>
      <c r="BO53" s="84"/>
      <c r="BP53" s="84"/>
      <c r="BQ53" s="84"/>
      <c r="BR53" s="84"/>
      <c r="BS53" s="84"/>
      <c r="BT53" s="84"/>
      <c r="BU53" s="84"/>
      <c r="BV53" s="84"/>
      <c r="BW53" s="84"/>
      <c r="BX53" s="84"/>
      <c r="BY53" s="84"/>
      <c r="BZ53" s="84"/>
      <c r="CA53" s="84"/>
      <c r="CB53" s="84"/>
      <c r="CC53" s="84"/>
      <c r="CD53" s="84"/>
      <c r="CE53" s="84"/>
      <c r="CF53" s="84"/>
      <c r="CG53" s="84"/>
      <c r="CH53" s="84"/>
      <c r="CI53" s="84"/>
      <c r="CJ53" s="84"/>
      <c r="CK53" s="84"/>
      <c r="CL53" s="89"/>
      <c r="CM53" s="84"/>
    </row>
    <row r="54" spans="1:91">
      <c r="A54" s="91" t="s">
        <v>1210</v>
      </c>
      <c r="B54" s="52"/>
      <c r="C54" s="457" t="s">
        <v>60</v>
      </c>
      <c r="D54" s="457" t="s">
        <v>60</v>
      </c>
      <c r="E54" s="457">
        <v>120.3</v>
      </c>
      <c r="F54" s="960" t="s">
        <v>60</v>
      </c>
      <c r="G54" s="84">
        <v>80.2</v>
      </c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4"/>
      <c r="AM54" s="84"/>
      <c r="AN54" s="84"/>
      <c r="AO54" s="84"/>
      <c r="AP54" s="84"/>
      <c r="AQ54" s="84"/>
      <c r="AR54" s="84"/>
      <c r="AS54" s="84"/>
      <c r="AT54" s="84"/>
      <c r="AU54" s="84"/>
      <c r="AV54" s="84"/>
      <c r="AW54" s="84"/>
      <c r="AX54" s="84"/>
      <c r="AY54" s="84"/>
      <c r="AZ54" s="84"/>
      <c r="BA54" s="84"/>
      <c r="BB54" s="84"/>
      <c r="BC54" s="84"/>
      <c r="BD54" s="84"/>
      <c r="BE54" s="84"/>
      <c r="BF54" s="84"/>
      <c r="BG54" s="84"/>
      <c r="BH54" s="84"/>
      <c r="BI54" s="84"/>
      <c r="BJ54" s="84"/>
      <c r="BK54" s="84"/>
      <c r="BL54" s="84"/>
      <c r="BM54" s="84"/>
      <c r="BN54" s="84"/>
      <c r="BO54" s="84"/>
      <c r="BP54" s="84"/>
      <c r="BQ54" s="84"/>
      <c r="BR54" s="84"/>
      <c r="BS54" s="84"/>
      <c r="BT54" s="84"/>
      <c r="BU54" s="84"/>
      <c r="BV54" s="84"/>
      <c r="BW54" s="84"/>
      <c r="BX54" s="84"/>
      <c r="BY54" s="84"/>
      <c r="BZ54" s="84"/>
      <c r="CA54" s="84"/>
      <c r="CB54" s="84"/>
      <c r="CC54" s="84"/>
      <c r="CD54" s="84"/>
      <c r="CE54" s="84"/>
      <c r="CF54" s="84"/>
      <c r="CG54" s="84"/>
      <c r="CH54" s="84"/>
      <c r="CI54" s="84"/>
      <c r="CJ54" s="84"/>
      <c r="CK54" s="84"/>
      <c r="CL54" s="457">
        <v>120.3</v>
      </c>
      <c r="CM54" s="960" t="s">
        <v>60</v>
      </c>
    </row>
    <row r="55" spans="1:91">
      <c r="A55" s="91" t="s">
        <v>809</v>
      </c>
      <c r="B55" s="145"/>
      <c r="C55" s="457" t="s">
        <v>60</v>
      </c>
      <c r="D55" s="457" t="s">
        <v>60</v>
      </c>
      <c r="E55" s="457" t="s">
        <v>60</v>
      </c>
      <c r="F55" s="960" t="s">
        <v>60</v>
      </c>
      <c r="G55" s="960" t="s">
        <v>60</v>
      </c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4"/>
      <c r="AO55" s="84"/>
      <c r="AP55" s="84"/>
      <c r="AQ55" s="84"/>
      <c r="AR55" s="84"/>
      <c r="AS55" s="84"/>
      <c r="AT55" s="84"/>
      <c r="AU55" s="84"/>
      <c r="AV55" s="84"/>
      <c r="AW55" s="84"/>
      <c r="AX55" s="84"/>
      <c r="AY55" s="84"/>
      <c r="AZ55" s="84"/>
      <c r="BA55" s="84"/>
      <c r="BB55" s="84"/>
      <c r="BC55" s="84"/>
      <c r="BD55" s="84"/>
      <c r="BE55" s="84"/>
      <c r="BF55" s="84"/>
      <c r="BG55" s="84"/>
      <c r="BH55" s="84"/>
      <c r="BI55" s="84"/>
      <c r="BJ55" s="84"/>
      <c r="BK55" s="84"/>
      <c r="BL55" s="84"/>
      <c r="BM55" s="84"/>
      <c r="BN55" s="84"/>
      <c r="BO55" s="84"/>
      <c r="BP55" s="84"/>
      <c r="BQ55" s="84"/>
      <c r="BR55" s="84"/>
      <c r="BS55" s="84"/>
      <c r="BT55" s="84"/>
      <c r="BU55" s="84"/>
      <c r="BV55" s="84"/>
      <c r="BW55" s="84"/>
      <c r="BX55" s="84"/>
      <c r="BY55" s="84"/>
      <c r="BZ55" s="84"/>
      <c r="CA55" s="84"/>
      <c r="CB55" s="84"/>
      <c r="CC55" s="84"/>
      <c r="CD55" s="84"/>
      <c r="CE55" s="84"/>
      <c r="CF55" s="84"/>
      <c r="CG55" s="84"/>
      <c r="CH55" s="84"/>
      <c r="CI55" s="84"/>
      <c r="CJ55" s="84"/>
      <c r="CK55" s="84"/>
      <c r="CL55" s="457" t="s">
        <v>60</v>
      </c>
      <c r="CM55" s="960" t="s">
        <v>60</v>
      </c>
    </row>
    <row r="56" spans="1:91">
      <c r="A56" s="90" t="s">
        <v>763</v>
      </c>
      <c r="B56" s="465"/>
      <c r="C56" s="102">
        <v>15.8</v>
      </c>
      <c r="D56" s="457" t="s">
        <v>60</v>
      </c>
      <c r="E56" s="457" t="s">
        <v>60</v>
      </c>
      <c r="F56" s="84">
        <v>20.399999999999999</v>
      </c>
      <c r="G56" s="84">
        <v>20.5</v>
      </c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  <c r="AN56" s="84"/>
      <c r="AO56" s="84"/>
      <c r="AP56" s="84"/>
      <c r="AQ56" s="84"/>
      <c r="AR56" s="84"/>
      <c r="AS56" s="84"/>
      <c r="AT56" s="84"/>
      <c r="AU56" s="84"/>
      <c r="AV56" s="84"/>
      <c r="AW56" s="84"/>
      <c r="AX56" s="84"/>
      <c r="AY56" s="84"/>
      <c r="AZ56" s="84"/>
      <c r="BA56" s="84"/>
      <c r="BB56" s="84"/>
      <c r="BC56" s="84"/>
      <c r="BD56" s="84"/>
      <c r="BE56" s="84"/>
      <c r="BF56" s="84"/>
      <c r="BG56" s="84"/>
      <c r="BH56" s="84"/>
      <c r="BI56" s="84"/>
      <c r="BJ56" s="84"/>
      <c r="BK56" s="84"/>
      <c r="BL56" s="84"/>
      <c r="BM56" s="84"/>
      <c r="BN56" s="84"/>
      <c r="BO56" s="84"/>
      <c r="BP56" s="84"/>
      <c r="BQ56" s="84"/>
      <c r="BR56" s="84"/>
      <c r="BS56" s="84"/>
      <c r="BT56" s="84"/>
      <c r="BU56" s="84"/>
      <c r="BV56" s="84"/>
      <c r="BW56" s="84"/>
      <c r="BX56" s="84"/>
      <c r="BY56" s="84"/>
      <c r="BZ56" s="84"/>
      <c r="CA56" s="84"/>
      <c r="CB56" s="84"/>
      <c r="CC56" s="84"/>
      <c r="CD56" s="84"/>
      <c r="CE56" s="84"/>
      <c r="CF56" s="84"/>
      <c r="CG56" s="84"/>
      <c r="CH56" s="84"/>
      <c r="CI56" s="84"/>
      <c r="CJ56" s="84"/>
      <c r="CK56" s="84"/>
      <c r="CL56" s="457" t="s">
        <v>60</v>
      </c>
      <c r="CM56" s="84">
        <v>20.399999999999999</v>
      </c>
    </row>
    <row r="57" spans="1:91">
      <c r="A57" s="90" t="s">
        <v>1524</v>
      </c>
      <c r="B57" s="52"/>
      <c r="C57" s="466" t="s">
        <v>60</v>
      </c>
      <c r="D57" s="466" t="s">
        <v>60</v>
      </c>
      <c r="E57" s="466" t="s">
        <v>60</v>
      </c>
      <c r="F57" s="89">
        <v>7.8</v>
      </c>
      <c r="G57" s="84">
        <v>16.399999999999999</v>
      </c>
      <c r="H57" s="960"/>
      <c r="I57" s="960"/>
      <c r="J57" s="960"/>
      <c r="K57" s="960"/>
      <c r="L57" s="960"/>
      <c r="M57" s="960"/>
      <c r="N57" s="960"/>
      <c r="O57" s="960"/>
      <c r="P57" s="960"/>
      <c r="Q57" s="960"/>
      <c r="R57" s="960"/>
      <c r="S57" s="960"/>
      <c r="T57" s="960"/>
      <c r="U57" s="960"/>
      <c r="V57" s="960"/>
      <c r="W57" s="960"/>
      <c r="X57" s="960"/>
      <c r="Y57" s="960"/>
      <c r="Z57" s="960"/>
      <c r="AA57" s="960"/>
      <c r="AB57" s="960"/>
      <c r="AC57" s="960"/>
      <c r="AD57" s="960"/>
      <c r="AE57" s="960"/>
      <c r="AF57" s="960"/>
      <c r="AG57" s="960"/>
      <c r="AH57" s="960"/>
      <c r="AI57" s="960"/>
      <c r="AJ57" s="960"/>
      <c r="AK57" s="960"/>
      <c r="AL57" s="960"/>
      <c r="AM57" s="960"/>
      <c r="AN57" s="960"/>
      <c r="AO57" s="960"/>
      <c r="AP57" s="960"/>
      <c r="AQ57" s="960"/>
      <c r="AR57" s="960"/>
      <c r="AS57" s="960"/>
      <c r="AT57" s="960"/>
      <c r="AU57" s="960"/>
      <c r="AV57" s="960"/>
      <c r="AW57" s="960"/>
      <c r="AX57" s="960"/>
      <c r="AY57" s="960"/>
      <c r="AZ57" s="960"/>
      <c r="BA57" s="960"/>
      <c r="BB57" s="960"/>
      <c r="BC57" s="960"/>
      <c r="BD57" s="960"/>
      <c r="BE57" s="960"/>
      <c r="BF57" s="960"/>
      <c r="BG57" s="960"/>
      <c r="BH57" s="960"/>
      <c r="BI57" s="960"/>
      <c r="BJ57" s="960"/>
      <c r="BK57" s="960"/>
      <c r="BL57" s="960"/>
      <c r="BM57" s="960"/>
      <c r="BN57" s="960"/>
      <c r="BO57" s="960"/>
      <c r="BP57" s="960"/>
      <c r="BQ57" s="960"/>
      <c r="BR57" s="960"/>
      <c r="BS57" s="960"/>
      <c r="BT57" s="960"/>
      <c r="BU57" s="960"/>
      <c r="BV57" s="960"/>
      <c r="BW57" s="960"/>
      <c r="BX57" s="960"/>
      <c r="BY57" s="960"/>
      <c r="BZ57" s="960"/>
      <c r="CA57" s="960"/>
      <c r="CB57" s="960"/>
      <c r="CC57" s="960"/>
      <c r="CD57" s="960"/>
      <c r="CE57" s="960"/>
      <c r="CF57" s="960"/>
      <c r="CG57" s="960"/>
      <c r="CH57" s="960"/>
      <c r="CI57" s="960"/>
      <c r="CJ57" s="960"/>
      <c r="CK57" s="960"/>
      <c r="CL57" s="466" t="s">
        <v>60</v>
      </c>
      <c r="CM57" s="89">
        <v>7.8</v>
      </c>
    </row>
    <row r="58" spans="1:91">
      <c r="A58" s="91" t="s">
        <v>740</v>
      </c>
      <c r="B58" s="91"/>
      <c r="C58" s="102">
        <v>97.5</v>
      </c>
      <c r="D58" s="102">
        <v>25.3</v>
      </c>
      <c r="E58" s="102">
        <v>65.2</v>
      </c>
      <c r="F58" s="84">
        <v>139.69999999999999</v>
      </c>
      <c r="G58" s="84">
        <v>203.4</v>
      </c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4"/>
      <c r="AL58" s="84"/>
      <c r="AM58" s="84"/>
      <c r="AN58" s="84"/>
      <c r="AO58" s="84"/>
      <c r="AP58" s="84"/>
      <c r="AQ58" s="84"/>
      <c r="AR58" s="84"/>
      <c r="AS58" s="84"/>
      <c r="AT58" s="84"/>
      <c r="AU58" s="84"/>
      <c r="AV58" s="84"/>
      <c r="AW58" s="84"/>
      <c r="AX58" s="84"/>
      <c r="AY58" s="84"/>
      <c r="AZ58" s="84"/>
      <c r="BA58" s="84"/>
      <c r="BB58" s="84"/>
      <c r="BC58" s="84"/>
      <c r="BD58" s="84"/>
      <c r="BE58" s="84"/>
      <c r="BF58" s="84"/>
      <c r="BG58" s="84"/>
      <c r="BH58" s="84"/>
      <c r="BI58" s="84"/>
      <c r="BJ58" s="84"/>
      <c r="BK58" s="84"/>
      <c r="BL58" s="84"/>
      <c r="BM58" s="84"/>
      <c r="BN58" s="84"/>
      <c r="BO58" s="84"/>
      <c r="BP58" s="84"/>
      <c r="BQ58" s="84"/>
      <c r="BR58" s="84"/>
      <c r="BS58" s="84"/>
      <c r="BT58" s="84"/>
      <c r="BU58" s="84"/>
      <c r="BV58" s="84"/>
      <c r="BW58" s="84"/>
      <c r="BX58" s="84"/>
      <c r="BY58" s="84"/>
      <c r="BZ58" s="84"/>
      <c r="CA58" s="84"/>
      <c r="CB58" s="84"/>
      <c r="CC58" s="84"/>
      <c r="CD58" s="84"/>
      <c r="CE58" s="84"/>
      <c r="CF58" s="84"/>
      <c r="CG58" s="84"/>
      <c r="CH58" s="84"/>
      <c r="CI58" s="84"/>
      <c r="CJ58" s="84"/>
      <c r="CK58" s="84"/>
      <c r="CL58" s="102">
        <v>65.2</v>
      </c>
      <c r="CM58" s="84">
        <v>139.69999999999999</v>
      </c>
    </row>
    <row r="59" spans="1:91">
      <c r="A59" s="52" t="s">
        <v>764</v>
      </c>
      <c r="B59" s="91"/>
      <c r="C59" s="89">
        <v>1239</v>
      </c>
      <c r="D59" s="89">
        <v>583.79999999999995</v>
      </c>
      <c r="E59" s="89">
        <v>6012.7</v>
      </c>
      <c r="F59" s="87">
        <v>2562</v>
      </c>
      <c r="G59" s="84">
        <v>4647</v>
      </c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  <c r="AM59" s="84"/>
      <c r="AN59" s="84"/>
      <c r="AO59" s="84"/>
      <c r="AP59" s="84"/>
      <c r="AQ59" s="84"/>
      <c r="AR59" s="84"/>
      <c r="AS59" s="84"/>
      <c r="AT59" s="84"/>
      <c r="AU59" s="84"/>
      <c r="AV59" s="84"/>
      <c r="AW59" s="84"/>
      <c r="AX59" s="84"/>
      <c r="AY59" s="84"/>
      <c r="AZ59" s="84"/>
      <c r="BA59" s="84"/>
      <c r="BB59" s="84"/>
      <c r="BC59" s="84"/>
      <c r="BD59" s="84"/>
      <c r="BE59" s="84"/>
      <c r="BF59" s="84"/>
      <c r="BG59" s="84"/>
      <c r="BH59" s="84"/>
      <c r="BI59" s="84"/>
      <c r="BJ59" s="84"/>
      <c r="BK59" s="84"/>
      <c r="BL59" s="84"/>
      <c r="BM59" s="84"/>
      <c r="BN59" s="84"/>
      <c r="BO59" s="84"/>
      <c r="BP59" s="84"/>
      <c r="BQ59" s="84"/>
      <c r="BR59" s="84"/>
      <c r="BS59" s="84"/>
      <c r="BT59" s="84"/>
      <c r="BU59" s="84"/>
      <c r="BV59" s="84"/>
      <c r="BW59" s="84"/>
      <c r="BX59" s="84"/>
      <c r="BY59" s="84"/>
      <c r="BZ59" s="84"/>
      <c r="CA59" s="84"/>
      <c r="CB59" s="84"/>
      <c r="CC59" s="84"/>
      <c r="CD59" s="84"/>
      <c r="CE59" s="84"/>
      <c r="CF59" s="84"/>
      <c r="CG59" s="84"/>
      <c r="CH59" s="84"/>
      <c r="CI59" s="84"/>
      <c r="CJ59" s="84"/>
      <c r="CK59" s="84"/>
      <c r="CL59" s="89">
        <v>6012.7</v>
      </c>
      <c r="CM59" s="87">
        <v>2562</v>
      </c>
    </row>
    <row r="60" spans="1:91">
      <c r="A60" s="966" t="s">
        <v>765</v>
      </c>
      <c r="B60" s="91"/>
      <c r="C60" s="467">
        <v>0.2</v>
      </c>
      <c r="D60" s="467">
        <v>99.5</v>
      </c>
      <c r="E60" s="467">
        <v>27.6</v>
      </c>
      <c r="F60" s="961">
        <v>47.4</v>
      </c>
      <c r="G60" s="84">
        <v>15.5</v>
      </c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  <c r="AO60" s="84"/>
      <c r="AP60" s="84"/>
      <c r="AQ60" s="84"/>
      <c r="AR60" s="84"/>
      <c r="AS60" s="84"/>
      <c r="AT60" s="84"/>
      <c r="AU60" s="84"/>
      <c r="AV60" s="84"/>
      <c r="AW60" s="84"/>
      <c r="AX60" s="84"/>
      <c r="AY60" s="84"/>
      <c r="AZ60" s="84"/>
      <c r="BA60" s="84"/>
      <c r="BB60" s="84"/>
      <c r="BC60" s="84"/>
      <c r="BD60" s="84"/>
      <c r="BE60" s="84"/>
      <c r="BF60" s="84"/>
      <c r="BG60" s="84"/>
      <c r="BH60" s="84"/>
      <c r="BI60" s="84"/>
      <c r="BJ60" s="84"/>
      <c r="BK60" s="84"/>
      <c r="BL60" s="84"/>
      <c r="BM60" s="84"/>
      <c r="BN60" s="84"/>
      <c r="BO60" s="84"/>
      <c r="BP60" s="84"/>
      <c r="BQ60" s="84"/>
      <c r="BR60" s="84"/>
      <c r="BS60" s="84"/>
      <c r="BT60" s="84"/>
      <c r="BU60" s="84"/>
      <c r="BV60" s="84"/>
      <c r="BW60" s="84"/>
      <c r="BX60" s="84"/>
      <c r="BY60" s="84"/>
      <c r="BZ60" s="84"/>
      <c r="CA60" s="84"/>
      <c r="CB60" s="84"/>
      <c r="CC60" s="84"/>
      <c r="CD60" s="84"/>
      <c r="CE60" s="84"/>
      <c r="CF60" s="84"/>
      <c r="CG60" s="84"/>
      <c r="CH60" s="84"/>
      <c r="CI60" s="84"/>
      <c r="CJ60" s="84"/>
      <c r="CK60" s="84"/>
      <c r="CL60" s="467">
        <v>27.6</v>
      </c>
      <c r="CM60" s="961">
        <v>47.4</v>
      </c>
    </row>
    <row r="61" spans="1:91">
      <c r="A61" s="963" t="s">
        <v>803</v>
      </c>
      <c r="B61" s="52"/>
      <c r="C61" s="457">
        <v>0</v>
      </c>
      <c r="D61" s="466">
        <v>65</v>
      </c>
      <c r="E61" s="457">
        <v>27.6</v>
      </c>
      <c r="F61" s="84">
        <v>47.4</v>
      </c>
      <c r="G61" s="84">
        <v>15.5</v>
      </c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  <c r="AM61" s="84"/>
      <c r="AN61" s="84"/>
      <c r="AO61" s="84"/>
      <c r="AP61" s="84"/>
      <c r="AQ61" s="84"/>
      <c r="AR61" s="84"/>
      <c r="AS61" s="84"/>
      <c r="AT61" s="84"/>
      <c r="AU61" s="84"/>
      <c r="AV61" s="84"/>
      <c r="AW61" s="84"/>
      <c r="AX61" s="84"/>
      <c r="AY61" s="84"/>
      <c r="AZ61" s="84"/>
      <c r="BA61" s="84"/>
      <c r="BB61" s="84"/>
      <c r="BC61" s="84"/>
      <c r="BD61" s="84"/>
      <c r="BE61" s="84"/>
      <c r="BF61" s="84"/>
      <c r="BG61" s="84"/>
      <c r="BH61" s="84"/>
      <c r="BI61" s="84"/>
      <c r="BJ61" s="84"/>
      <c r="BK61" s="84"/>
      <c r="BL61" s="84"/>
      <c r="BM61" s="84"/>
      <c r="BN61" s="84"/>
      <c r="BO61" s="84"/>
      <c r="BP61" s="84"/>
      <c r="BQ61" s="84"/>
      <c r="BR61" s="84"/>
      <c r="BS61" s="84"/>
      <c r="BT61" s="84"/>
      <c r="BU61" s="84"/>
      <c r="BV61" s="84"/>
      <c r="BW61" s="84"/>
      <c r="BX61" s="84"/>
      <c r="BY61" s="84"/>
      <c r="BZ61" s="84"/>
      <c r="CA61" s="84"/>
      <c r="CB61" s="84"/>
      <c r="CC61" s="84"/>
      <c r="CD61" s="84"/>
      <c r="CE61" s="84"/>
      <c r="CF61" s="84"/>
      <c r="CG61" s="84"/>
      <c r="CH61" s="84"/>
      <c r="CI61" s="84"/>
      <c r="CJ61" s="84"/>
      <c r="CK61" s="84"/>
      <c r="CL61" s="457">
        <v>27.6</v>
      </c>
      <c r="CM61" s="84">
        <v>47.4</v>
      </c>
    </row>
    <row r="62" spans="1:91">
      <c r="A62" s="52" t="s">
        <v>766</v>
      </c>
      <c r="B62" s="52"/>
      <c r="C62" s="457">
        <v>0.2</v>
      </c>
      <c r="D62" s="457">
        <v>34.5</v>
      </c>
      <c r="E62" s="457" t="s">
        <v>60</v>
      </c>
      <c r="F62" s="962" t="s">
        <v>60</v>
      </c>
      <c r="G62" s="962" t="s">
        <v>60</v>
      </c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4"/>
      <c r="AH62" s="84"/>
      <c r="AI62" s="84"/>
      <c r="AJ62" s="84"/>
      <c r="AK62" s="84"/>
      <c r="AL62" s="84"/>
      <c r="AM62" s="84"/>
      <c r="AN62" s="84"/>
      <c r="AO62" s="84"/>
      <c r="AP62" s="84"/>
      <c r="AQ62" s="84"/>
      <c r="AR62" s="84"/>
      <c r="AS62" s="84"/>
      <c r="AT62" s="84"/>
      <c r="AU62" s="84"/>
      <c r="AV62" s="84"/>
      <c r="AW62" s="84"/>
      <c r="AX62" s="84"/>
      <c r="AY62" s="84"/>
      <c r="AZ62" s="84"/>
      <c r="BA62" s="84"/>
      <c r="BB62" s="84"/>
      <c r="BC62" s="84"/>
      <c r="BD62" s="84"/>
      <c r="BE62" s="84"/>
      <c r="BF62" s="84"/>
      <c r="BG62" s="84"/>
      <c r="BH62" s="84"/>
      <c r="BI62" s="84"/>
      <c r="BJ62" s="84"/>
      <c r="BK62" s="84"/>
      <c r="BL62" s="84"/>
      <c r="BM62" s="84"/>
      <c r="BN62" s="84"/>
      <c r="BO62" s="84"/>
      <c r="BP62" s="84"/>
      <c r="BQ62" s="84"/>
      <c r="BR62" s="84"/>
      <c r="BS62" s="84"/>
      <c r="BT62" s="84"/>
      <c r="BU62" s="84"/>
      <c r="BV62" s="84"/>
      <c r="BW62" s="84"/>
      <c r="BX62" s="84"/>
      <c r="BY62" s="84"/>
      <c r="BZ62" s="84"/>
      <c r="CA62" s="84"/>
      <c r="CB62" s="84"/>
      <c r="CC62" s="84"/>
      <c r="CD62" s="84"/>
      <c r="CE62" s="84"/>
      <c r="CF62" s="84"/>
      <c r="CG62" s="84"/>
      <c r="CH62" s="84"/>
      <c r="CI62" s="84"/>
      <c r="CJ62" s="84"/>
      <c r="CK62" s="84"/>
      <c r="CL62" s="457" t="s">
        <v>60</v>
      </c>
      <c r="CM62" s="962" t="s">
        <v>60</v>
      </c>
    </row>
    <row r="63" spans="1:91">
      <c r="A63" s="966" t="s">
        <v>810</v>
      </c>
      <c r="B63" s="145"/>
      <c r="C63" s="967" t="s">
        <v>60</v>
      </c>
      <c r="D63" s="967" t="s">
        <v>60</v>
      </c>
      <c r="E63" s="967" t="s">
        <v>60</v>
      </c>
      <c r="F63" s="961">
        <v>0.5</v>
      </c>
      <c r="G63" s="962" t="s">
        <v>60</v>
      </c>
      <c r="H63" s="961"/>
      <c r="I63" s="961"/>
      <c r="J63" s="961"/>
      <c r="K63" s="961"/>
      <c r="L63" s="961"/>
      <c r="M63" s="961"/>
      <c r="N63" s="961"/>
      <c r="O63" s="961"/>
      <c r="P63" s="961"/>
      <c r="Q63" s="961"/>
      <c r="R63" s="961"/>
      <c r="S63" s="961"/>
      <c r="T63" s="961"/>
      <c r="U63" s="961"/>
      <c r="V63" s="961"/>
      <c r="W63" s="961"/>
      <c r="X63" s="961"/>
      <c r="Y63" s="961"/>
      <c r="Z63" s="961"/>
      <c r="AA63" s="961"/>
      <c r="AB63" s="961"/>
      <c r="AC63" s="961"/>
      <c r="AD63" s="961"/>
      <c r="AE63" s="961"/>
      <c r="AF63" s="961"/>
      <c r="AG63" s="961"/>
      <c r="AH63" s="961"/>
      <c r="AI63" s="961"/>
      <c r="AJ63" s="961"/>
      <c r="AK63" s="961"/>
      <c r="AL63" s="961"/>
      <c r="AM63" s="961"/>
      <c r="AN63" s="961"/>
      <c r="AO63" s="961"/>
      <c r="AP63" s="961"/>
      <c r="AQ63" s="961"/>
      <c r="AR63" s="961"/>
      <c r="AS63" s="961"/>
      <c r="AT63" s="961"/>
      <c r="AU63" s="961"/>
      <c r="AV63" s="961"/>
      <c r="AW63" s="961"/>
      <c r="AX63" s="961"/>
      <c r="AY63" s="961"/>
      <c r="AZ63" s="961"/>
      <c r="BA63" s="961"/>
      <c r="BB63" s="961"/>
      <c r="BC63" s="961"/>
      <c r="BD63" s="961"/>
      <c r="BE63" s="961"/>
      <c r="BF63" s="961"/>
      <c r="BG63" s="961"/>
      <c r="BH63" s="961"/>
      <c r="BI63" s="961"/>
      <c r="BJ63" s="961"/>
      <c r="BK63" s="961"/>
      <c r="BL63" s="961"/>
      <c r="BM63" s="961"/>
      <c r="BN63" s="961"/>
      <c r="BO63" s="961"/>
      <c r="BP63" s="961"/>
      <c r="BQ63" s="961"/>
      <c r="BR63" s="961"/>
      <c r="BS63" s="961"/>
      <c r="BT63" s="961"/>
      <c r="BU63" s="961"/>
      <c r="BV63" s="961"/>
      <c r="BW63" s="961"/>
      <c r="BX63" s="961"/>
      <c r="BY63" s="961"/>
      <c r="BZ63" s="961"/>
      <c r="CA63" s="961"/>
      <c r="CB63" s="961"/>
      <c r="CC63" s="961"/>
      <c r="CD63" s="961"/>
      <c r="CE63" s="961"/>
      <c r="CF63" s="961"/>
      <c r="CG63" s="961"/>
      <c r="CH63" s="961"/>
      <c r="CI63" s="961"/>
      <c r="CJ63" s="961"/>
      <c r="CK63" s="961"/>
      <c r="CL63" s="967" t="s">
        <v>60</v>
      </c>
      <c r="CM63" s="961">
        <v>0.5</v>
      </c>
    </row>
    <row r="64" spans="1:91" ht="13.5" thickBot="1">
      <c r="A64" s="1408" t="s">
        <v>1525</v>
      </c>
      <c r="B64" s="1409"/>
      <c r="C64" s="1410" t="s">
        <v>60</v>
      </c>
      <c r="D64" s="1410" t="s">
        <v>60</v>
      </c>
      <c r="E64" s="1410" t="s">
        <v>60</v>
      </c>
      <c r="F64" s="1401">
        <v>0.5</v>
      </c>
      <c r="G64" s="1786" t="s">
        <v>60</v>
      </c>
      <c r="H64" s="84"/>
      <c r="I64" s="84"/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  <c r="AH64" s="84"/>
      <c r="AI64" s="84"/>
      <c r="AJ64" s="84"/>
      <c r="AK64" s="84"/>
      <c r="AL64" s="84"/>
      <c r="AM64" s="84"/>
      <c r="AN64" s="84"/>
      <c r="AO64" s="84"/>
      <c r="AP64" s="84"/>
      <c r="AQ64" s="84"/>
      <c r="AR64" s="84"/>
      <c r="AS64" s="84"/>
      <c r="AT64" s="84"/>
      <c r="AU64" s="84"/>
      <c r="AV64" s="84"/>
      <c r="AW64" s="84"/>
      <c r="AX64" s="84"/>
      <c r="AY64" s="84"/>
      <c r="AZ64" s="84"/>
      <c r="BA64" s="84"/>
      <c r="BB64" s="84"/>
      <c r="BC64" s="84"/>
      <c r="BD64" s="84"/>
      <c r="BE64" s="84"/>
      <c r="BF64" s="84"/>
      <c r="BG64" s="84"/>
      <c r="BH64" s="84"/>
      <c r="BI64" s="84"/>
      <c r="BJ64" s="84"/>
      <c r="BK64" s="84"/>
      <c r="BL64" s="84"/>
      <c r="BM64" s="84"/>
      <c r="BN64" s="84"/>
      <c r="BO64" s="84"/>
      <c r="BP64" s="84"/>
      <c r="BQ64" s="84"/>
      <c r="BR64" s="84"/>
      <c r="BS64" s="84"/>
      <c r="BT64" s="84"/>
      <c r="BU64" s="84"/>
      <c r="BV64" s="84"/>
      <c r="BW64" s="84"/>
      <c r="BX64" s="84"/>
      <c r="BY64" s="84"/>
      <c r="BZ64" s="84"/>
      <c r="CA64" s="84"/>
      <c r="CB64" s="84"/>
      <c r="CC64" s="84"/>
      <c r="CD64" s="84"/>
      <c r="CE64" s="84"/>
      <c r="CF64" s="84"/>
      <c r="CG64" s="84"/>
      <c r="CH64" s="84"/>
      <c r="CI64" s="84"/>
      <c r="CJ64" s="84"/>
      <c r="CK64" s="84"/>
      <c r="CL64" s="468" t="s">
        <v>60</v>
      </c>
      <c r="CM64" s="171">
        <v>0.5</v>
      </c>
    </row>
    <row r="65" spans="1:91">
      <c r="A65" s="52"/>
      <c r="B65" s="145"/>
      <c r="C65" s="457"/>
      <c r="D65" s="457"/>
      <c r="E65" s="457"/>
      <c r="F65" s="84"/>
      <c r="G65" s="84"/>
      <c r="H65" s="84"/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  <c r="AF65" s="84"/>
      <c r="AG65" s="84"/>
      <c r="AH65" s="84"/>
      <c r="AI65" s="84"/>
      <c r="AJ65" s="84"/>
      <c r="AK65" s="84"/>
      <c r="AL65" s="84"/>
      <c r="AM65" s="84"/>
      <c r="AN65" s="84"/>
      <c r="AO65" s="84"/>
      <c r="AP65" s="84"/>
      <c r="AQ65" s="84"/>
      <c r="AR65" s="84"/>
      <c r="AS65" s="84"/>
      <c r="AT65" s="84"/>
      <c r="AU65" s="84"/>
      <c r="AV65" s="84"/>
      <c r="AW65" s="84"/>
      <c r="AX65" s="84"/>
      <c r="AY65" s="84"/>
      <c r="AZ65" s="84"/>
      <c r="BA65" s="84"/>
      <c r="BB65" s="84"/>
      <c r="BC65" s="84"/>
      <c r="BD65" s="84"/>
      <c r="BE65" s="84"/>
      <c r="BF65" s="84"/>
      <c r="BG65" s="84"/>
      <c r="BH65" s="84"/>
      <c r="BI65" s="84"/>
      <c r="BJ65" s="84"/>
      <c r="BK65" s="84"/>
      <c r="BL65" s="84"/>
      <c r="BM65" s="84"/>
      <c r="BN65" s="84"/>
      <c r="BO65" s="84"/>
      <c r="BP65" s="84"/>
      <c r="BQ65" s="84"/>
      <c r="BR65" s="84"/>
      <c r="BS65" s="84"/>
      <c r="BT65" s="84"/>
      <c r="BU65" s="84"/>
      <c r="BV65" s="84"/>
      <c r="BW65" s="84"/>
      <c r="BX65" s="84"/>
      <c r="BY65" s="84"/>
      <c r="BZ65" s="84"/>
      <c r="CA65" s="84"/>
      <c r="CB65" s="84"/>
      <c r="CC65" s="84"/>
      <c r="CD65" s="84"/>
      <c r="CE65" s="84"/>
      <c r="CF65" s="84"/>
      <c r="CG65" s="84"/>
      <c r="CH65" s="84"/>
      <c r="CI65" s="84"/>
      <c r="CJ65" s="84"/>
      <c r="CK65" s="84"/>
      <c r="CL65" s="457"/>
      <c r="CM65" s="84"/>
    </row>
    <row r="66" spans="1:91">
      <c r="A66" s="52"/>
      <c r="B66" s="145"/>
      <c r="C66" s="457"/>
      <c r="D66" s="457"/>
      <c r="E66" s="457"/>
      <c r="F66" s="84"/>
      <c r="G66" s="84"/>
      <c r="H66" s="84"/>
      <c r="I66" s="84"/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4"/>
      <c r="AH66" s="84"/>
      <c r="AI66" s="84"/>
      <c r="AJ66" s="84"/>
      <c r="AK66" s="84"/>
      <c r="AL66" s="84"/>
      <c r="AM66" s="84"/>
      <c r="AN66" s="84"/>
      <c r="AO66" s="84"/>
      <c r="AP66" s="84"/>
      <c r="AQ66" s="84"/>
      <c r="AR66" s="84"/>
      <c r="AS66" s="84"/>
      <c r="AT66" s="84"/>
      <c r="AU66" s="84"/>
      <c r="AV66" s="84"/>
      <c r="AW66" s="84"/>
      <c r="AX66" s="84"/>
      <c r="AY66" s="84"/>
      <c r="AZ66" s="84"/>
      <c r="BA66" s="84"/>
      <c r="BB66" s="84"/>
      <c r="BC66" s="84"/>
      <c r="BD66" s="84"/>
      <c r="BE66" s="84"/>
      <c r="BF66" s="84"/>
      <c r="BG66" s="84"/>
      <c r="BH66" s="84"/>
      <c r="BI66" s="84"/>
      <c r="BJ66" s="84"/>
      <c r="BK66" s="84"/>
      <c r="BL66" s="84"/>
      <c r="BM66" s="84"/>
      <c r="BN66" s="84"/>
      <c r="BO66" s="84"/>
      <c r="BP66" s="84"/>
      <c r="BQ66" s="84"/>
      <c r="BR66" s="84"/>
      <c r="BS66" s="84"/>
      <c r="BT66" s="84"/>
      <c r="BU66" s="84"/>
      <c r="BV66" s="84"/>
      <c r="BW66" s="84"/>
      <c r="BX66" s="84"/>
      <c r="BY66" s="84"/>
      <c r="BZ66" s="84"/>
      <c r="CA66" s="84"/>
      <c r="CB66" s="84"/>
      <c r="CC66" s="84"/>
      <c r="CD66" s="84"/>
      <c r="CE66" s="84"/>
      <c r="CF66" s="84"/>
      <c r="CG66" s="84"/>
      <c r="CH66" s="84"/>
      <c r="CI66" s="84"/>
      <c r="CJ66" s="84"/>
      <c r="CK66" s="84"/>
      <c r="CL66" s="457"/>
      <c r="CM66" s="84"/>
    </row>
    <row r="67" spans="1:91" ht="15.75">
      <c r="A67" s="1961" t="s">
        <v>767</v>
      </c>
      <c r="B67" s="1961"/>
      <c r="C67" s="1961"/>
      <c r="D67" s="1961"/>
      <c r="E67" s="1961"/>
      <c r="F67" s="1961"/>
    </row>
    <row r="68" spans="1:91">
      <c r="A68" s="1415"/>
      <c r="B68" s="1416"/>
      <c r="C68" s="1387"/>
      <c r="D68" s="1401"/>
      <c r="E68" s="1401"/>
      <c r="F68" s="369"/>
      <c r="G68" s="369"/>
    </row>
    <row r="69" spans="1:91">
      <c r="A69" s="1411"/>
      <c r="B69" s="1412" t="s">
        <v>311</v>
      </c>
      <c r="C69" s="1413">
        <v>2020</v>
      </c>
      <c r="D69" s="1413">
        <v>2021</v>
      </c>
      <c r="E69" s="1414">
        <v>2022</v>
      </c>
      <c r="F69" s="1413">
        <v>2023</v>
      </c>
      <c r="G69" s="1391">
        <v>2024</v>
      </c>
    </row>
    <row r="70" spans="1:91">
      <c r="A70" s="92"/>
      <c r="B70" s="145"/>
      <c r="C70" s="84"/>
      <c r="D70" s="84"/>
      <c r="E70" s="84"/>
      <c r="F70" s="1"/>
    </row>
    <row r="71" spans="1:91">
      <c r="A71" s="89" t="s">
        <v>776</v>
      </c>
      <c r="B71" s="36" t="s">
        <v>774</v>
      </c>
      <c r="C71" s="102">
        <v>18030</v>
      </c>
      <c r="D71" s="102">
        <v>2103</v>
      </c>
      <c r="E71" s="102">
        <v>30312</v>
      </c>
      <c r="F71" s="84">
        <v>30277</v>
      </c>
      <c r="G71" s="84">
        <v>66497</v>
      </c>
    </row>
    <row r="72" spans="1:91">
      <c r="A72" s="90" t="s">
        <v>770</v>
      </c>
      <c r="B72" s="36" t="s">
        <v>769</v>
      </c>
      <c r="C72" s="102">
        <v>1802.1</v>
      </c>
      <c r="D72" s="102">
        <v>399.5</v>
      </c>
      <c r="E72" s="102">
        <v>15018.9</v>
      </c>
      <c r="F72" s="84">
        <v>17436.599999999999</v>
      </c>
      <c r="G72" s="84">
        <v>39005.5</v>
      </c>
    </row>
    <row r="73" spans="1:91">
      <c r="A73" s="90" t="s">
        <v>771</v>
      </c>
      <c r="B73" s="36" t="s">
        <v>769</v>
      </c>
      <c r="C73" s="102">
        <v>22.9</v>
      </c>
      <c r="D73" s="102">
        <v>0</v>
      </c>
      <c r="E73" s="102">
        <v>0.1</v>
      </c>
      <c r="F73" s="84">
        <v>100.2</v>
      </c>
      <c r="G73" s="84">
        <v>0</v>
      </c>
    </row>
    <row r="74" spans="1:91" ht="24.75" customHeight="1">
      <c r="A74" s="90" t="s">
        <v>844</v>
      </c>
      <c r="B74" s="36" t="s">
        <v>845</v>
      </c>
      <c r="C74" s="102">
        <v>14407.6</v>
      </c>
      <c r="D74" s="102">
        <v>4190</v>
      </c>
      <c r="E74" s="102">
        <v>156725</v>
      </c>
      <c r="F74" s="87">
        <v>16752</v>
      </c>
      <c r="G74" s="84">
        <v>45003.4</v>
      </c>
    </row>
    <row r="75" spans="1:91" ht="14.25" customHeight="1">
      <c r="A75" s="90" t="s">
        <v>772</v>
      </c>
      <c r="B75" s="36" t="s">
        <v>769</v>
      </c>
      <c r="C75" s="89">
        <v>181</v>
      </c>
      <c r="D75" s="89">
        <v>225.1</v>
      </c>
      <c r="E75" s="102">
        <v>143.6</v>
      </c>
      <c r="F75" s="84">
        <v>316.5</v>
      </c>
      <c r="G75" s="84">
        <v>309.3</v>
      </c>
    </row>
    <row r="76" spans="1:91">
      <c r="A76" s="90" t="s">
        <v>846</v>
      </c>
      <c r="B76" s="36" t="s">
        <v>769</v>
      </c>
      <c r="C76" s="102">
        <v>426244.2</v>
      </c>
      <c r="D76" s="102">
        <v>668381.69999999995</v>
      </c>
      <c r="E76" s="102">
        <v>625391</v>
      </c>
      <c r="F76" s="84">
        <v>496394.8</v>
      </c>
      <c r="G76" s="84">
        <v>278612.5</v>
      </c>
    </row>
    <row r="77" spans="1:91">
      <c r="A77" s="90" t="s">
        <v>773</v>
      </c>
      <c r="B77" s="36" t="s">
        <v>769</v>
      </c>
      <c r="C77" s="102">
        <v>426790.1</v>
      </c>
      <c r="D77" s="102">
        <v>356747</v>
      </c>
      <c r="E77" s="102">
        <v>636223.80000000005</v>
      </c>
      <c r="F77" s="84">
        <v>768003.2</v>
      </c>
      <c r="G77" s="84">
        <v>310864.59999999998</v>
      </c>
    </row>
    <row r="78" spans="1:91">
      <c r="A78" s="90" t="s">
        <v>780</v>
      </c>
      <c r="B78" s="36" t="s">
        <v>769</v>
      </c>
      <c r="C78" s="102">
        <v>2035.5</v>
      </c>
      <c r="D78" s="102">
        <v>1404</v>
      </c>
      <c r="E78" s="102">
        <v>26.1</v>
      </c>
      <c r="F78" s="84">
        <v>0</v>
      </c>
      <c r="G78" s="84">
        <v>0</v>
      </c>
    </row>
    <row r="79" spans="1:91">
      <c r="A79" s="90" t="s">
        <v>775</v>
      </c>
      <c r="B79" s="36" t="s">
        <v>769</v>
      </c>
      <c r="C79" s="102">
        <v>10131.799999999999</v>
      </c>
      <c r="D79" s="102">
        <v>9396.6</v>
      </c>
      <c r="E79" s="102">
        <v>7907.9</v>
      </c>
      <c r="F79" s="84">
        <v>12150.9</v>
      </c>
      <c r="G79" s="84">
        <v>6773.5</v>
      </c>
    </row>
    <row r="80" spans="1:91">
      <c r="A80" s="1401"/>
      <c r="B80" s="1401"/>
      <c r="C80" s="1387"/>
      <c r="D80" s="1387"/>
      <c r="E80" s="1387"/>
      <c r="F80" s="259"/>
      <c r="G80" s="369"/>
    </row>
    <row r="81" spans="1:91">
      <c r="A81" s="89"/>
      <c r="B81" s="93"/>
      <c r="C81" s="89"/>
      <c r="D81" s="84"/>
      <c r="E81" s="84"/>
    </row>
    <row r="82" spans="1:91" ht="15.75">
      <c r="A82" s="1961" t="s">
        <v>777</v>
      </c>
      <c r="B82" s="1961"/>
      <c r="C82" s="1961"/>
      <c r="D82" s="1961"/>
      <c r="E82" s="1961"/>
    </row>
    <row r="83" spans="1:91">
      <c r="A83" s="1415"/>
      <c r="B83" s="1416"/>
      <c r="C83" s="1386"/>
      <c r="D83" s="1401"/>
      <c r="E83" s="1401"/>
      <c r="F83" s="369"/>
      <c r="G83" s="369"/>
    </row>
    <row r="84" spans="1:91">
      <c r="A84" s="1417"/>
      <c r="B84" s="1374" t="s">
        <v>311</v>
      </c>
      <c r="C84" s="1392">
        <v>2020</v>
      </c>
      <c r="D84" s="1392">
        <v>2021</v>
      </c>
      <c r="E84" s="1418">
        <v>2022</v>
      </c>
      <c r="F84" s="1392">
        <v>2023</v>
      </c>
      <c r="G84" s="1686">
        <v>2024</v>
      </c>
    </row>
    <row r="85" spans="1:91">
      <c r="A85" s="96" t="s">
        <v>770</v>
      </c>
      <c r="B85" s="125" t="s">
        <v>769</v>
      </c>
      <c r="C85" s="102">
        <v>18337.599999999999</v>
      </c>
      <c r="D85" s="102">
        <v>29091.5</v>
      </c>
      <c r="E85" s="102">
        <v>85578.6</v>
      </c>
      <c r="F85" s="84">
        <v>89849.7</v>
      </c>
      <c r="G85" s="84">
        <v>35256.5</v>
      </c>
    </row>
    <row r="86" spans="1:91">
      <c r="A86" s="94" t="s">
        <v>778</v>
      </c>
      <c r="B86" s="95" t="s">
        <v>769</v>
      </c>
      <c r="C86" s="102">
        <v>8658.7000000000007</v>
      </c>
      <c r="D86" s="102">
        <v>3624</v>
      </c>
      <c r="E86" s="102">
        <v>5564.6</v>
      </c>
      <c r="F86" s="84">
        <v>4813.1000000000004</v>
      </c>
      <c r="G86" s="84">
        <v>6255.1</v>
      </c>
    </row>
    <row r="87" spans="1:91">
      <c r="A87" s="94" t="s">
        <v>771</v>
      </c>
      <c r="B87" s="97" t="s">
        <v>769</v>
      </c>
      <c r="C87" s="102">
        <v>2.5</v>
      </c>
      <c r="D87" s="102">
        <v>11.4</v>
      </c>
      <c r="E87" s="89">
        <v>0</v>
      </c>
      <c r="F87" s="84">
        <v>67.3</v>
      </c>
      <c r="G87" s="84">
        <v>43.9</v>
      </c>
    </row>
    <row r="88" spans="1:91">
      <c r="A88" s="94" t="s">
        <v>779</v>
      </c>
      <c r="B88" s="95" t="s">
        <v>769</v>
      </c>
      <c r="C88" s="457">
        <v>679</v>
      </c>
      <c r="D88" s="457">
        <v>350.1</v>
      </c>
      <c r="E88" s="89">
        <v>135</v>
      </c>
      <c r="F88" s="84">
        <v>1073.0999999999999</v>
      </c>
      <c r="G88" s="84">
        <v>831.9</v>
      </c>
    </row>
    <row r="89" spans="1:91">
      <c r="A89" s="94" t="s">
        <v>29</v>
      </c>
      <c r="B89" s="95" t="s">
        <v>769</v>
      </c>
      <c r="C89" s="102">
        <v>5747.8</v>
      </c>
      <c r="D89" s="102">
        <v>3615.6</v>
      </c>
      <c r="E89" s="89">
        <v>4409.6000000000004</v>
      </c>
      <c r="F89" s="84">
        <v>4079.7</v>
      </c>
      <c r="G89" s="84">
        <v>6497.4</v>
      </c>
    </row>
    <row r="90" spans="1:91">
      <c r="A90" s="96" t="s">
        <v>847</v>
      </c>
      <c r="B90" s="125" t="s">
        <v>769</v>
      </c>
      <c r="C90" s="102">
        <v>439.7</v>
      </c>
      <c r="D90" s="102">
        <v>40.200000000000003</v>
      </c>
      <c r="E90" s="89">
        <v>409.1</v>
      </c>
      <c r="F90" s="84">
        <v>623.79999999999995</v>
      </c>
      <c r="G90" s="84">
        <v>1189</v>
      </c>
    </row>
    <row r="91" spans="1:91">
      <c r="A91" s="94" t="s">
        <v>781</v>
      </c>
      <c r="B91" s="104" t="s">
        <v>769</v>
      </c>
      <c r="C91" s="102">
        <v>999.5</v>
      </c>
      <c r="D91" s="102">
        <v>1020.1</v>
      </c>
      <c r="E91" s="89">
        <v>3117.6</v>
      </c>
      <c r="F91" s="87">
        <v>2886</v>
      </c>
      <c r="G91" s="84">
        <v>1024</v>
      </c>
    </row>
    <row r="92" spans="1:91">
      <c r="A92" s="90" t="s">
        <v>846</v>
      </c>
      <c r="B92" s="95" t="s">
        <v>769</v>
      </c>
      <c r="C92" s="89">
        <v>32821</v>
      </c>
      <c r="D92" s="89">
        <v>2278.6</v>
      </c>
      <c r="E92" s="89">
        <v>500</v>
      </c>
      <c r="F92" s="84">
        <v>90.8</v>
      </c>
      <c r="G92" s="84">
        <v>10672.7</v>
      </c>
    </row>
    <row r="93" spans="1:91">
      <c r="A93" s="90" t="s">
        <v>1530</v>
      </c>
      <c r="B93" s="95" t="s">
        <v>1531</v>
      </c>
      <c r="C93" s="89">
        <v>2042.1</v>
      </c>
      <c r="D93" s="89">
        <v>3986.3</v>
      </c>
      <c r="E93" s="87">
        <v>3064.7</v>
      </c>
      <c r="F93" s="84">
        <v>3401.5</v>
      </c>
      <c r="G93" s="84">
        <v>2081.1</v>
      </c>
      <c r="H93" s="84"/>
      <c r="I93" s="84"/>
      <c r="J93" s="84"/>
      <c r="K93" s="84"/>
      <c r="L93" s="84"/>
      <c r="M93" s="84"/>
      <c r="N93" s="84"/>
      <c r="O93" s="84"/>
      <c r="P93" s="84"/>
      <c r="Q93" s="84"/>
      <c r="R93" s="84"/>
      <c r="S93" s="84"/>
      <c r="T93" s="84"/>
      <c r="U93" s="84"/>
      <c r="V93" s="84"/>
      <c r="W93" s="84"/>
      <c r="X93" s="84"/>
      <c r="Y93" s="84"/>
      <c r="Z93" s="84"/>
      <c r="AA93" s="84"/>
      <c r="AB93" s="84"/>
      <c r="AC93" s="84"/>
      <c r="AD93" s="84"/>
      <c r="AE93" s="84"/>
      <c r="AF93" s="84"/>
      <c r="AG93" s="84"/>
      <c r="AH93" s="84"/>
      <c r="AI93" s="84"/>
      <c r="AJ93" s="84"/>
      <c r="AK93" s="84"/>
      <c r="AL93" s="84"/>
      <c r="AM93" s="84"/>
      <c r="AN93" s="84"/>
      <c r="AO93" s="84"/>
      <c r="AP93" s="84"/>
      <c r="AQ93" s="84"/>
      <c r="AR93" s="84"/>
      <c r="AS93" s="84"/>
      <c r="AT93" s="84"/>
      <c r="AU93" s="84"/>
      <c r="AV93" s="84"/>
      <c r="AW93" s="84"/>
      <c r="AX93" s="84"/>
      <c r="AY93" s="84"/>
      <c r="AZ93" s="84"/>
      <c r="BA93" s="84"/>
      <c r="BB93" s="84"/>
      <c r="BC93" s="84"/>
      <c r="BD93" s="84"/>
      <c r="BE93" s="84"/>
      <c r="BF93" s="84"/>
      <c r="BG93" s="84"/>
      <c r="BH93" s="84"/>
      <c r="BI93" s="84"/>
      <c r="BJ93" s="84"/>
      <c r="BK93" s="84"/>
      <c r="BL93" s="84"/>
      <c r="BM93" s="84"/>
      <c r="BN93" s="84"/>
      <c r="BO93" s="84"/>
      <c r="BP93" s="84"/>
      <c r="BQ93" s="84"/>
      <c r="BR93" s="84"/>
      <c r="BS93" s="84"/>
      <c r="BT93" s="84"/>
      <c r="BU93" s="84"/>
      <c r="BV93" s="84"/>
      <c r="BW93" s="84"/>
      <c r="BX93" s="84"/>
      <c r="BY93" s="84"/>
      <c r="BZ93" s="84"/>
      <c r="CA93" s="84"/>
      <c r="CB93" s="84"/>
      <c r="CC93" s="84"/>
      <c r="CD93" s="84"/>
      <c r="CE93" s="84"/>
      <c r="CF93" s="84"/>
      <c r="CG93" s="84"/>
      <c r="CH93" s="84"/>
      <c r="CI93" s="84"/>
      <c r="CJ93" s="84"/>
      <c r="CK93" s="84"/>
      <c r="CL93" s="87">
        <v>3064.7</v>
      </c>
      <c r="CM93" s="84">
        <v>3401.5</v>
      </c>
    </row>
    <row r="94" spans="1:91">
      <c r="A94" s="94" t="s">
        <v>780</v>
      </c>
      <c r="B94" s="103" t="s">
        <v>769</v>
      </c>
      <c r="C94" s="102">
        <v>19998.599999999999</v>
      </c>
      <c r="D94" s="102">
        <v>13998.2</v>
      </c>
      <c r="E94" s="102">
        <v>174.5</v>
      </c>
      <c r="F94" s="84">
        <v>37.6</v>
      </c>
      <c r="G94" s="84">
        <v>78919.8</v>
      </c>
    </row>
    <row r="95" spans="1:91" ht="24">
      <c r="A95" s="127" t="s">
        <v>848</v>
      </c>
      <c r="B95" s="125" t="s">
        <v>769</v>
      </c>
      <c r="C95" s="102">
        <v>279.5</v>
      </c>
      <c r="D95" s="102">
        <v>343.4</v>
      </c>
      <c r="E95" s="102">
        <v>239.3</v>
      </c>
      <c r="F95" s="84">
        <v>456.2</v>
      </c>
      <c r="G95" s="84">
        <v>129.19999999999999</v>
      </c>
    </row>
    <row r="96" spans="1:91" ht="24">
      <c r="A96" s="128" t="s">
        <v>849</v>
      </c>
      <c r="B96" s="125" t="s">
        <v>774</v>
      </c>
      <c r="C96" s="102">
        <v>6834</v>
      </c>
      <c r="D96" s="102">
        <v>18837</v>
      </c>
      <c r="E96" s="102">
        <v>41628</v>
      </c>
      <c r="F96" s="84">
        <v>70636</v>
      </c>
      <c r="G96" s="84">
        <v>3539</v>
      </c>
    </row>
    <row r="97" spans="1:7">
      <c r="A97" s="96" t="s">
        <v>850</v>
      </c>
      <c r="B97" s="125" t="s">
        <v>785</v>
      </c>
      <c r="C97" s="102">
        <v>6950.1</v>
      </c>
      <c r="D97" s="102">
        <v>13982.7</v>
      </c>
      <c r="E97" s="102">
        <v>1623.8</v>
      </c>
      <c r="F97" s="84">
        <v>4865.1000000000004</v>
      </c>
      <c r="G97" s="84">
        <v>2065.3000000000002</v>
      </c>
    </row>
    <row r="98" spans="1:7">
      <c r="A98" s="96" t="s">
        <v>782</v>
      </c>
      <c r="B98" s="125"/>
      <c r="C98" s="102"/>
      <c r="D98" s="102"/>
      <c r="E98" s="102"/>
      <c r="F98" s="84"/>
    </row>
    <row r="99" spans="1:7">
      <c r="A99" s="96" t="s">
        <v>851</v>
      </c>
      <c r="B99" s="125" t="s">
        <v>768</v>
      </c>
      <c r="C99" s="89">
        <v>1024988.9</v>
      </c>
      <c r="D99" s="89">
        <v>2036589.6</v>
      </c>
      <c r="E99" s="102">
        <v>2759179.4</v>
      </c>
      <c r="F99" s="84">
        <v>2754252.5</v>
      </c>
      <c r="G99" s="84">
        <v>1776053.1</v>
      </c>
    </row>
    <row r="100" spans="1:7">
      <c r="A100" s="96" t="s">
        <v>783</v>
      </c>
      <c r="B100" s="125" t="s">
        <v>784</v>
      </c>
      <c r="C100" s="102">
        <v>3227.6</v>
      </c>
      <c r="D100" s="102">
        <v>9707124</v>
      </c>
      <c r="E100" s="102">
        <v>6869495</v>
      </c>
      <c r="F100" s="84">
        <v>3036266</v>
      </c>
      <c r="G100" s="84">
        <v>3685041</v>
      </c>
    </row>
    <row r="101" spans="1:7">
      <c r="A101" s="1401"/>
      <c r="B101" s="1419"/>
      <c r="C101" s="1387"/>
      <c r="D101" s="1387"/>
      <c r="E101" s="1387"/>
      <c r="F101" s="369"/>
      <c r="G101" s="369"/>
    </row>
    <row r="103" spans="1:7" ht="25.5" customHeight="1"/>
  </sheetData>
  <mergeCells count="5">
    <mergeCell ref="A82:E82"/>
    <mergeCell ref="A21:B21"/>
    <mergeCell ref="A2:E2"/>
    <mergeCell ref="A1:F1"/>
    <mergeCell ref="A67:F67"/>
  </mergeCells>
  <pageMargins left="0.70866141732283472" right="0.70866141732283472" top="0.74803149606299213" bottom="0.74803149606299213" header="0.31496062992125984" footer="0.31496062992125984"/>
  <pageSetup paperSize="9" scale="85" firstPageNumber="19" orientation="portrait" useFirstPageNumber="1" r:id="rId1"/>
  <headerFooter alignWithMargins="0">
    <oddFooter>&amp;C&amp;P</oddFooter>
  </headerFooter>
  <colBreaks count="1" manualBreakCount="1">
    <brk id="6" max="100" man="1"/>
  </col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7030A0"/>
  </sheetPr>
  <dimension ref="A1:F56"/>
  <sheetViews>
    <sheetView workbookViewId="0">
      <selection activeCell="H41" sqref="H41"/>
    </sheetView>
  </sheetViews>
  <sheetFormatPr defaultRowHeight="12.75"/>
  <cols>
    <col min="1" max="1" width="42.5" customWidth="1"/>
    <col min="2" max="2" width="12.6640625" customWidth="1"/>
    <col min="3" max="3" width="12.83203125" customWidth="1"/>
    <col min="4" max="4" width="12.6640625" customWidth="1"/>
    <col min="5" max="5" width="12.83203125" customWidth="1"/>
  </cols>
  <sheetData>
    <row r="1" spans="1:6">
      <c r="A1" s="1974" t="s">
        <v>501</v>
      </c>
      <c r="B1" s="1974"/>
      <c r="C1" s="1974"/>
      <c r="D1" s="54"/>
      <c r="E1" s="54"/>
    </row>
    <row r="2" spans="1:6" ht="15.75">
      <c r="A2" s="1959" t="s">
        <v>502</v>
      </c>
      <c r="B2" s="1959"/>
      <c r="C2" s="1959"/>
      <c r="D2" s="1959"/>
      <c r="E2" s="1959"/>
    </row>
    <row r="3" spans="1:6" ht="15.75">
      <c r="A3" s="1959" t="s">
        <v>1129</v>
      </c>
      <c r="B3" s="1959"/>
      <c r="C3" s="1959"/>
      <c r="D3" s="1959"/>
      <c r="E3" s="54"/>
    </row>
    <row r="4" spans="1:6">
      <c r="A4" s="1973" t="s">
        <v>503</v>
      </c>
      <c r="B4" s="1973"/>
      <c r="C4" s="1973"/>
      <c r="D4" s="346"/>
      <c r="E4" s="346"/>
      <c r="F4" s="369"/>
    </row>
    <row r="5" spans="1:6" ht="15.75">
      <c r="A5" s="1420"/>
      <c r="B5" s="1421">
        <v>2020</v>
      </c>
      <c r="C5" s="1421">
        <v>2021</v>
      </c>
      <c r="D5" s="1422" t="s">
        <v>1130</v>
      </c>
      <c r="E5" s="1372">
        <v>2023</v>
      </c>
      <c r="F5" s="1654">
        <v>2024</v>
      </c>
    </row>
    <row r="6" spans="1:6">
      <c r="A6" s="59" t="s">
        <v>504</v>
      </c>
      <c r="B6" s="469">
        <v>1391649</v>
      </c>
      <c r="C6" s="469">
        <v>1435476</v>
      </c>
      <c r="D6" s="327">
        <v>1460425</v>
      </c>
      <c r="E6" s="979">
        <v>1490054</v>
      </c>
      <c r="F6" s="123">
        <v>1416714</v>
      </c>
    </row>
    <row r="7" spans="1:6">
      <c r="A7" s="61" t="s">
        <v>505</v>
      </c>
      <c r="B7" s="286"/>
      <c r="C7" s="286"/>
      <c r="D7" s="327"/>
      <c r="E7" s="980"/>
      <c r="F7" s="41"/>
    </row>
    <row r="8" spans="1:6">
      <c r="A8" s="61" t="s">
        <v>506</v>
      </c>
      <c r="B8" s="328">
        <v>32527</v>
      </c>
      <c r="C8" s="328">
        <v>37632</v>
      </c>
      <c r="D8" s="470">
        <v>29679</v>
      </c>
      <c r="E8" s="981">
        <v>35072</v>
      </c>
      <c r="F8" s="1787">
        <v>31288</v>
      </c>
    </row>
    <row r="9" spans="1:6">
      <c r="A9" s="61" t="s">
        <v>507</v>
      </c>
      <c r="B9" s="328">
        <v>215971</v>
      </c>
      <c r="C9" s="328">
        <v>239217</v>
      </c>
      <c r="D9" s="471">
        <v>237519</v>
      </c>
      <c r="E9" s="980">
        <v>228973</v>
      </c>
      <c r="F9" s="41">
        <v>209539</v>
      </c>
    </row>
    <row r="10" spans="1:6">
      <c r="A10" s="61" t="s">
        <v>508</v>
      </c>
      <c r="B10" s="328">
        <v>312857</v>
      </c>
      <c r="C10" s="328">
        <v>338196</v>
      </c>
      <c r="D10" s="471">
        <v>354225</v>
      </c>
      <c r="E10" s="980">
        <v>368047</v>
      </c>
      <c r="F10" s="41">
        <v>356625</v>
      </c>
    </row>
    <row r="11" spans="1:6">
      <c r="A11" s="62" t="s">
        <v>509</v>
      </c>
      <c r="B11" s="328">
        <v>513296</v>
      </c>
      <c r="C11" s="328">
        <v>567946</v>
      </c>
      <c r="D11" s="470">
        <v>572128</v>
      </c>
      <c r="E11" s="179">
        <v>579137</v>
      </c>
      <c r="F11" s="41">
        <v>544522</v>
      </c>
    </row>
    <row r="12" spans="1:6">
      <c r="A12" s="62" t="s">
        <v>510</v>
      </c>
      <c r="B12" s="328">
        <v>411198</v>
      </c>
      <c r="C12" s="328">
        <v>397575</v>
      </c>
      <c r="D12" s="470">
        <v>405560</v>
      </c>
      <c r="E12" s="179">
        <v>414244</v>
      </c>
      <c r="F12" s="41">
        <v>396474</v>
      </c>
    </row>
    <row r="13" spans="1:6">
      <c r="A13" s="63" t="s">
        <v>511</v>
      </c>
      <c r="B13" s="328">
        <v>372591</v>
      </c>
      <c r="C13" s="328">
        <v>365920</v>
      </c>
      <c r="D13" s="470">
        <v>371665</v>
      </c>
      <c r="E13" s="179">
        <v>378355</v>
      </c>
      <c r="F13" s="41">
        <v>359247</v>
      </c>
    </row>
    <row r="14" spans="1:6">
      <c r="A14" s="62" t="s">
        <v>512</v>
      </c>
      <c r="B14" s="328">
        <v>29750</v>
      </c>
      <c r="C14" s="328">
        <v>33879</v>
      </c>
      <c r="D14" s="470">
        <v>36647</v>
      </c>
      <c r="E14" s="179">
        <v>40051</v>
      </c>
      <c r="F14" s="41">
        <v>40435</v>
      </c>
    </row>
    <row r="15" spans="1:6">
      <c r="A15" s="63" t="s">
        <v>513</v>
      </c>
      <c r="B15" s="328">
        <v>64814</v>
      </c>
      <c r="C15" s="328">
        <v>70156</v>
      </c>
      <c r="D15" s="470">
        <v>74425</v>
      </c>
      <c r="E15" s="179">
        <v>78267</v>
      </c>
      <c r="F15" s="41">
        <v>76036</v>
      </c>
    </row>
    <row r="16" spans="1:6">
      <c r="A16" s="64"/>
      <c r="B16" s="324"/>
      <c r="C16" s="324"/>
      <c r="D16" s="326"/>
      <c r="E16" s="54"/>
    </row>
    <row r="17" spans="1:6">
      <c r="A17" s="59" t="s">
        <v>514</v>
      </c>
      <c r="B17" s="469">
        <v>107639</v>
      </c>
      <c r="C17" s="469">
        <v>104338</v>
      </c>
      <c r="D17" s="469">
        <v>105917</v>
      </c>
      <c r="E17" s="879">
        <v>108982</v>
      </c>
      <c r="F17" s="1788">
        <v>139182</v>
      </c>
    </row>
    <row r="18" spans="1:6">
      <c r="A18" s="61" t="s">
        <v>505</v>
      </c>
      <c r="B18" s="328"/>
      <c r="C18" s="328"/>
      <c r="D18" s="328"/>
      <c r="E18" s="54"/>
    </row>
    <row r="19" spans="1:6">
      <c r="A19" s="61" t="s">
        <v>506</v>
      </c>
      <c r="B19" s="328">
        <v>3141</v>
      </c>
      <c r="C19" s="328">
        <v>2611</v>
      </c>
      <c r="D19" s="328">
        <v>1899</v>
      </c>
      <c r="E19" s="179">
        <v>2597</v>
      </c>
      <c r="F19" s="41">
        <v>3209</v>
      </c>
    </row>
    <row r="20" spans="1:6">
      <c r="A20" s="61" t="s">
        <v>507</v>
      </c>
      <c r="B20" s="328">
        <v>16444</v>
      </c>
      <c r="C20" s="328">
        <v>17687</v>
      </c>
      <c r="D20" s="328">
        <v>17342</v>
      </c>
      <c r="E20" s="179">
        <v>16426</v>
      </c>
      <c r="F20" s="41">
        <v>20290</v>
      </c>
    </row>
    <row r="21" spans="1:6">
      <c r="A21" s="61" t="s">
        <v>508</v>
      </c>
      <c r="B21" s="328">
        <v>23655</v>
      </c>
      <c r="C21" s="328">
        <v>25476</v>
      </c>
      <c r="D21" s="328">
        <v>26648</v>
      </c>
      <c r="E21" s="179">
        <v>27783</v>
      </c>
      <c r="F21" s="41">
        <v>35625</v>
      </c>
    </row>
    <row r="22" spans="1:6">
      <c r="A22" s="62" t="s">
        <v>509</v>
      </c>
      <c r="B22" s="328">
        <v>39603</v>
      </c>
      <c r="C22" s="328">
        <v>42168</v>
      </c>
      <c r="D22" s="328">
        <v>42069</v>
      </c>
      <c r="E22" s="179">
        <v>42713</v>
      </c>
      <c r="F22" s="41">
        <v>53688</v>
      </c>
    </row>
    <row r="23" spans="1:6">
      <c r="A23" s="62" t="s">
        <v>510</v>
      </c>
      <c r="B23" s="328">
        <v>31283</v>
      </c>
      <c r="C23" s="328">
        <v>27651</v>
      </c>
      <c r="D23" s="328">
        <v>28216</v>
      </c>
      <c r="E23" s="179">
        <v>29071</v>
      </c>
      <c r="F23" s="41">
        <v>37535</v>
      </c>
    </row>
    <row r="24" spans="1:6" ht="12.75" customHeight="1">
      <c r="A24" s="63" t="s">
        <v>511</v>
      </c>
      <c r="B24" s="328">
        <v>29441</v>
      </c>
      <c r="C24" s="328">
        <v>26867</v>
      </c>
      <c r="D24" s="328">
        <v>27480</v>
      </c>
      <c r="E24" s="179">
        <v>28463</v>
      </c>
      <c r="F24" s="41">
        <v>36436</v>
      </c>
    </row>
    <row r="25" spans="1:6">
      <c r="A25" s="62" t="s">
        <v>512</v>
      </c>
      <c r="B25" s="328">
        <v>2225</v>
      </c>
      <c r="C25" s="328">
        <v>2488</v>
      </c>
      <c r="D25" s="328">
        <v>2713</v>
      </c>
      <c r="E25" s="901">
        <v>2998</v>
      </c>
      <c r="F25" s="41">
        <v>3987</v>
      </c>
    </row>
    <row r="26" spans="1:6">
      <c r="A26" s="63" t="s">
        <v>513</v>
      </c>
      <c r="B26" s="328">
        <v>5087</v>
      </c>
      <c r="C26" s="328">
        <v>5164</v>
      </c>
      <c r="D26" s="328">
        <v>5439</v>
      </c>
      <c r="E26" s="179">
        <v>5737</v>
      </c>
      <c r="F26" s="41">
        <v>7536</v>
      </c>
    </row>
    <row r="27" spans="1:6">
      <c r="A27" s="64"/>
      <c r="B27" s="324"/>
      <c r="C27" s="324"/>
      <c r="D27" s="122"/>
      <c r="E27" s="54"/>
    </row>
    <row r="28" spans="1:6">
      <c r="A28" s="59" t="s">
        <v>515</v>
      </c>
      <c r="B28" s="469">
        <v>1284010</v>
      </c>
      <c r="C28" s="469">
        <v>1331138</v>
      </c>
      <c r="D28" s="469">
        <v>1354508</v>
      </c>
      <c r="E28" s="879">
        <v>1381072</v>
      </c>
      <c r="F28" s="1788">
        <v>1277532</v>
      </c>
    </row>
    <row r="29" spans="1:6">
      <c r="A29" s="61" t="s">
        <v>505</v>
      </c>
      <c r="B29" s="328"/>
      <c r="C29" s="328"/>
      <c r="D29" s="328"/>
      <c r="E29" s="54"/>
      <c r="F29" s="41"/>
    </row>
    <row r="30" spans="1:6">
      <c r="A30" s="61" t="s">
        <v>506</v>
      </c>
      <c r="B30" s="328">
        <v>29386</v>
      </c>
      <c r="C30" s="328">
        <v>35021</v>
      </c>
      <c r="D30" s="328">
        <v>27780</v>
      </c>
      <c r="E30" s="980">
        <v>32475</v>
      </c>
      <c r="F30" s="41">
        <v>28079</v>
      </c>
    </row>
    <row r="31" spans="1:6">
      <c r="A31" s="61" t="s">
        <v>507</v>
      </c>
      <c r="B31" s="328">
        <v>199527</v>
      </c>
      <c r="C31" s="328">
        <v>221530</v>
      </c>
      <c r="D31" s="328">
        <v>220177</v>
      </c>
      <c r="E31" s="980">
        <v>212547</v>
      </c>
      <c r="F31" s="41">
        <v>189249</v>
      </c>
    </row>
    <row r="32" spans="1:6">
      <c r="A32" s="61" t="s">
        <v>508</v>
      </c>
      <c r="B32" s="328">
        <v>289202</v>
      </c>
      <c r="C32" s="328">
        <v>312720</v>
      </c>
      <c r="D32" s="328">
        <v>327577</v>
      </c>
      <c r="E32" s="980">
        <v>340264</v>
      </c>
      <c r="F32" s="41">
        <v>321000</v>
      </c>
    </row>
    <row r="33" spans="1:6">
      <c r="A33" s="62" t="s">
        <v>509</v>
      </c>
      <c r="B33" s="328">
        <v>473693</v>
      </c>
      <c r="C33" s="328">
        <v>525778</v>
      </c>
      <c r="D33" s="328">
        <v>530059</v>
      </c>
      <c r="E33" s="179">
        <v>536424</v>
      </c>
      <c r="F33" s="41">
        <v>490834</v>
      </c>
    </row>
    <row r="34" spans="1:6">
      <c r="A34" s="62" t="s">
        <v>510</v>
      </c>
      <c r="B34" s="328">
        <v>379915</v>
      </c>
      <c r="C34" s="328">
        <v>369924</v>
      </c>
      <c r="D34" s="328">
        <v>377344</v>
      </c>
      <c r="E34" s="980">
        <v>385173</v>
      </c>
      <c r="F34" s="41">
        <v>358939</v>
      </c>
    </row>
    <row r="35" spans="1:6">
      <c r="A35" s="63" t="s">
        <v>511</v>
      </c>
      <c r="B35" s="328">
        <v>343150</v>
      </c>
      <c r="C35" s="328">
        <v>339053</v>
      </c>
      <c r="D35" s="328">
        <v>344185</v>
      </c>
      <c r="E35" s="980">
        <v>349892</v>
      </c>
      <c r="F35" s="41">
        <v>322811</v>
      </c>
    </row>
    <row r="36" spans="1:6">
      <c r="A36" s="62" t="s">
        <v>512</v>
      </c>
      <c r="B36" s="328">
        <v>27525</v>
      </c>
      <c r="C36" s="328">
        <v>31391</v>
      </c>
      <c r="D36" s="328">
        <v>33934</v>
      </c>
      <c r="E36" s="980">
        <v>37053</v>
      </c>
      <c r="F36" s="41">
        <v>36448</v>
      </c>
    </row>
    <row r="37" spans="1:6">
      <c r="A37" s="63" t="s">
        <v>513</v>
      </c>
      <c r="B37" s="328">
        <v>59727</v>
      </c>
      <c r="C37" s="328">
        <v>64992</v>
      </c>
      <c r="D37" s="328">
        <v>68986</v>
      </c>
      <c r="E37" s="980">
        <v>72530</v>
      </c>
      <c r="F37" s="41">
        <v>68500</v>
      </c>
    </row>
    <row r="38" spans="1:6">
      <c r="A38" s="1423"/>
      <c r="B38" s="1424"/>
      <c r="C38" s="1425"/>
      <c r="D38" s="53"/>
      <c r="E38" s="346"/>
      <c r="F38" s="53"/>
    </row>
    <row r="39" spans="1:6" ht="27" customHeight="1">
      <c r="A39" s="1975" t="s">
        <v>1141</v>
      </c>
      <c r="B39" s="1975"/>
      <c r="C39" s="1975"/>
      <c r="D39" s="1975"/>
      <c r="E39" s="1975"/>
    </row>
    <row r="40" spans="1:6" ht="23.25" customHeight="1">
      <c r="A40" s="1976" t="s">
        <v>1575</v>
      </c>
      <c r="B40" s="1976"/>
      <c r="C40" s="1976"/>
      <c r="D40" s="1976"/>
      <c r="E40" s="1976"/>
    </row>
    <row r="41" spans="1:6">
      <c r="A41" s="1973" t="s">
        <v>516</v>
      </c>
      <c r="B41" s="1973"/>
      <c r="C41" s="1973"/>
      <c r="D41" s="346"/>
      <c r="E41" s="346"/>
      <c r="F41" s="369"/>
    </row>
    <row r="42" spans="1:6" ht="15.75">
      <c r="A42" s="1420"/>
      <c r="B42" s="1426">
        <v>2020</v>
      </c>
      <c r="C42" s="1426">
        <v>2021</v>
      </c>
      <c r="D42" s="1427" t="s">
        <v>1131</v>
      </c>
      <c r="E42" s="1428">
        <v>2023</v>
      </c>
      <c r="F42" s="1654">
        <v>2024</v>
      </c>
    </row>
    <row r="43" spans="1:6">
      <c r="A43" s="65"/>
      <c r="B43" s="41"/>
      <c r="C43" s="41"/>
      <c r="D43" s="54"/>
      <c r="E43" s="54"/>
    </row>
    <row r="44" spans="1:6">
      <c r="A44" s="67" t="s">
        <v>1418</v>
      </c>
      <c r="B44" s="426">
        <v>1275.0999999999999</v>
      </c>
      <c r="C44" s="426">
        <v>1403.2</v>
      </c>
      <c r="D44" s="283">
        <v>1241.7</v>
      </c>
      <c r="E44" s="982">
        <v>1268.9000000000001</v>
      </c>
      <c r="F44" s="1789">
        <v>1198.9000000000001</v>
      </c>
    </row>
    <row r="45" spans="1:6">
      <c r="A45" s="325" t="s">
        <v>517</v>
      </c>
      <c r="B45" s="428"/>
      <c r="C45" s="428"/>
      <c r="D45" s="286"/>
      <c r="E45" s="983"/>
      <c r="F45" s="41"/>
    </row>
    <row r="46" spans="1:6">
      <c r="A46" s="61" t="s">
        <v>518</v>
      </c>
      <c r="B46" s="428">
        <v>101.7</v>
      </c>
      <c r="C46" s="428">
        <v>108.8</v>
      </c>
      <c r="D46" s="286">
        <v>88.4</v>
      </c>
      <c r="E46" s="799">
        <v>90.7</v>
      </c>
      <c r="F46" s="42">
        <v>121</v>
      </c>
    </row>
    <row r="47" spans="1:6" ht="13.5" customHeight="1">
      <c r="A47" s="61" t="s">
        <v>519</v>
      </c>
      <c r="B47" s="428">
        <v>1173.4000000000001</v>
      </c>
      <c r="C47" s="428">
        <v>1294.4000000000001</v>
      </c>
      <c r="D47" s="286">
        <v>1153.3</v>
      </c>
      <c r="E47" s="799">
        <v>1178.2</v>
      </c>
      <c r="F47" s="1790">
        <v>1077.9000000000001</v>
      </c>
    </row>
    <row r="48" spans="1:6">
      <c r="A48" s="67" t="s">
        <v>1419</v>
      </c>
      <c r="B48" s="426">
        <v>79.5</v>
      </c>
      <c r="C48" s="426">
        <v>87.7</v>
      </c>
      <c r="D48" s="283">
        <v>69.599999999999994</v>
      </c>
      <c r="E48" s="799">
        <v>70.400000000000006</v>
      </c>
      <c r="F48" s="60">
        <v>71.400000000000006</v>
      </c>
    </row>
    <row r="49" spans="1:6">
      <c r="A49" s="61" t="s">
        <v>519</v>
      </c>
      <c r="B49" s="428">
        <v>79.5</v>
      </c>
      <c r="C49" s="428">
        <v>87.7</v>
      </c>
      <c r="D49" s="286">
        <v>69.599999999999994</v>
      </c>
      <c r="E49" s="799">
        <v>70.400000000000006</v>
      </c>
      <c r="F49" s="41">
        <v>71.400000000000006</v>
      </c>
    </row>
    <row r="50" spans="1:6">
      <c r="A50" s="67" t="s">
        <v>1420</v>
      </c>
      <c r="B50" s="426">
        <v>128.4</v>
      </c>
      <c r="C50" s="426">
        <v>139.1</v>
      </c>
      <c r="D50" s="283">
        <v>110.2</v>
      </c>
      <c r="E50" s="799">
        <v>113.3</v>
      </c>
      <c r="F50" s="60">
        <v>116.6</v>
      </c>
    </row>
    <row r="51" spans="1:6">
      <c r="A51" s="1429" t="s">
        <v>519</v>
      </c>
      <c r="B51" s="1316">
        <v>128.4</v>
      </c>
      <c r="C51" s="1316">
        <v>139.1</v>
      </c>
      <c r="D51" s="487">
        <v>110.2</v>
      </c>
      <c r="E51" s="1430">
        <v>113.3</v>
      </c>
      <c r="F51" s="53">
        <v>116.6</v>
      </c>
    </row>
    <row r="52" spans="1:6">
      <c r="A52" s="54"/>
      <c r="B52" s="41"/>
      <c r="C52" s="41"/>
      <c r="D52" s="54"/>
      <c r="E52" s="54"/>
    </row>
    <row r="53" spans="1:6">
      <c r="A53" s="54"/>
      <c r="B53" s="41"/>
      <c r="C53" s="41"/>
      <c r="D53" s="54"/>
      <c r="E53" s="54"/>
    </row>
    <row r="54" spans="1:6">
      <c r="A54" s="54"/>
      <c r="B54" s="41"/>
      <c r="C54" s="41"/>
      <c r="D54" s="54"/>
      <c r="E54" s="54"/>
    </row>
    <row r="55" spans="1:6">
      <c r="A55" s="54"/>
      <c r="B55" s="41"/>
      <c r="C55" s="41"/>
      <c r="D55" s="54"/>
      <c r="E55" s="54"/>
    </row>
    <row r="56" spans="1:6">
      <c r="A56" s="54"/>
      <c r="B56" s="41"/>
      <c r="C56" s="41"/>
      <c r="D56" s="54"/>
      <c r="E56" s="54"/>
    </row>
  </sheetData>
  <mergeCells count="7">
    <mergeCell ref="A41:C41"/>
    <mergeCell ref="A1:C1"/>
    <mergeCell ref="A4:C4"/>
    <mergeCell ref="A39:E39"/>
    <mergeCell ref="A3:D3"/>
    <mergeCell ref="A40:E40"/>
    <mergeCell ref="A2:E2"/>
  </mergeCells>
  <pageMargins left="0.70866141732283472" right="0.70866141732283472" top="0.74803149606299213" bottom="0.74803149606299213" header="0.31496062992125984" footer="0.31496062992125984"/>
  <pageSetup paperSize="9" scale="85" firstPageNumber="19" orientation="portrait" useFirstPageNumber="1" r:id="rId1"/>
  <headerFooter alignWithMargins="0">
    <oddFooter>&amp;C&amp;P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7030A0"/>
  </sheetPr>
  <dimension ref="A1:F55"/>
  <sheetViews>
    <sheetView workbookViewId="0">
      <selection activeCell="H53" sqref="H53"/>
    </sheetView>
  </sheetViews>
  <sheetFormatPr defaultRowHeight="12.75"/>
  <cols>
    <col min="1" max="1" width="48" customWidth="1"/>
    <col min="2" max="5" width="11.83203125" customWidth="1"/>
  </cols>
  <sheetData>
    <row r="1" spans="1:6">
      <c r="A1" s="1874" t="s">
        <v>85</v>
      </c>
      <c r="B1" s="1874"/>
      <c r="C1" s="1874"/>
      <c r="D1" s="337"/>
      <c r="E1" s="337"/>
      <c r="F1" s="1654"/>
    </row>
    <row r="2" spans="1:6" ht="15.75">
      <c r="A2" s="1118"/>
      <c r="B2" s="1431">
        <v>2020</v>
      </c>
      <c r="C2" s="1431">
        <v>2021</v>
      </c>
      <c r="D2" s="1432" t="s">
        <v>1135</v>
      </c>
      <c r="E2" s="1433">
        <v>2023</v>
      </c>
      <c r="F2" s="1654">
        <v>2024</v>
      </c>
    </row>
    <row r="3" spans="1:6">
      <c r="A3" s="67" t="s">
        <v>314</v>
      </c>
      <c r="B3" s="472">
        <v>86.4</v>
      </c>
      <c r="C3" s="472">
        <v>100.7</v>
      </c>
      <c r="D3" s="362">
        <v>81.900000000000006</v>
      </c>
      <c r="E3" s="982">
        <v>82.9</v>
      </c>
      <c r="F3" s="636">
        <v>84.1</v>
      </c>
    </row>
    <row r="4" spans="1:6">
      <c r="A4" s="61" t="s">
        <v>515</v>
      </c>
      <c r="B4" s="473">
        <v>86.4</v>
      </c>
      <c r="C4" s="473">
        <v>100.7</v>
      </c>
      <c r="D4" s="354">
        <v>81.900000000000006</v>
      </c>
      <c r="E4" s="799">
        <v>82.9</v>
      </c>
      <c r="F4" s="70">
        <v>84.1</v>
      </c>
    </row>
    <row r="5" spans="1:6">
      <c r="A5" s="67" t="s">
        <v>315</v>
      </c>
      <c r="B5" s="472">
        <v>417.8</v>
      </c>
      <c r="C5" s="472">
        <v>452.8</v>
      </c>
      <c r="D5" s="362">
        <v>417.6</v>
      </c>
      <c r="E5" s="799">
        <v>428.5</v>
      </c>
      <c r="F5" s="636">
        <v>341.4</v>
      </c>
    </row>
    <row r="6" spans="1:6">
      <c r="A6" s="61" t="s">
        <v>514</v>
      </c>
      <c r="B6" s="473">
        <v>27.4</v>
      </c>
      <c r="C6" s="473">
        <v>26.9</v>
      </c>
      <c r="D6" s="354">
        <v>24.4</v>
      </c>
      <c r="E6" s="799">
        <v>25.1</v>
      </c>
      <c r="F6" s="70">
        <v>53.6</v>
      </c>
    </row>
    <row r="7" spans="1:6">
      <c r="A7" s="61" t="s">
        <v>515</v>
      </c>
      <c r="B7" s="473">
        <v>390.4</v>
      </c>
      <c r="C7" s="473">
        <v>425.9</v>
      </c>
      <c r="D7" s="354">
        <v>393.2</v>
      </c>
      <c r="E7" s="799">
        <v>403.4</v>
      </c>
      <c r="F7" s="70">
        <v>287.8</v>
      </c>
    </row>
    <row r="8" spans="1:6">
      <c r="A8" s="67" t="s">
        <v>316</v>
      </c>
      <c r="B8" s="472">
        <v>278</v>
      </c>
      <c r="C8" s="472">
        <v>305.3</v>
      </c>
      <c r="D8" s="362">
        <v>280.8</v>
      </c>
      <c r="E8" s="799">
        <v>286.8</v>
      </c>
      <c r="F8" s="636">
        <v>292.7</v>
      </c>
    </row>
    <row r="9" spans="1:6">
      <c r="A9" s="61" t="s">
        <v>514</v>
      </c>
      <c r="B9" s="473">
        <v>17.2</v>
      </c>
      <c r="C9" s="473">
        <v>18.5</v>
      </c>
      <c r="D9" s="354">
        <v>13</v>
      </c>
      <c r="E9" s="799">
        <v>13.4</v>
      </c>
      <c r="F9" s="70">
        <v>13.7</v>
      </c>
    </row>
    <row r="10" spans="1:6">
      <c r="A10" s="61" t="s">
        <v>515</v>
      </c>
      <c r="B10" s="473">
        <v>260.8</v>
      </c>
      <c r="C10" s="473">
        <v>286.8</v>
      </c>
      <c r="D10" s="354">
        <v>267.8</v>
      </c>
      <c r="E10" s="799">
        <v>273.39999999999998</v>
      </c>
      <c r="F10" s="70">
        <v>279</v>
      </c>
    </row>
    <row r="11" spans="1:6">
      <c r="A11" s="67" t="s">
        <v>317</v>
      </c>
      <c r="B11" s="472">
        <v>254.6</v>
      </c>
      <c r="C11" s="472">
        <v>285.2</v>
      </c>
      <c r="D11" s="362">
        <v>250.7</v>
      </c>
      <c r="E11" s="799">
        <v>255.5</v>
      </c>
      <c r="F11" s="636">
        <v>260.5</v>
      </c>
    </row>
    <row r="12" spans="1:6">
      <c r="A12" s="61" t="s">
        <v>514</v>
      </c>
      <c r="B12" s="473">
        <v>57.1</v>
      </c>
      <c r="C12" s="473">
        <v>63.4</v>
      </c>
      <c r="D12" s="354">
        <v>51</v>
      </c>
      <c r="E12" s="799">
        <v>52.2</v>
      </c>
      <c r="F12" s="70">
        <v>53.7</v>
      </c>
    </row>
    <row r="13" spans="1:6">
      <c r="A13" s="61" t="s">
        <v>515</v>
      </c>
      <c r="B13" s="473">
        <v>197.5</v>
      </c>
      <c r="C13" s="473">
        <v>221.8</v>
      </c>
      <c r="D13" s="354">
        <v>199.7</v>
      </c>
      <c r="E13" s="799">
        <v>203.3</v>
      </c>
      <c r="F13" s="70">
        <v>206.8</v>
      </c>
    </row>
    <row r="14" spans="1:6">
      <c r="A14" s="68" t="s">
        <v>318</v>
      </c>
      <c r="B14" s="472">
        <v>30.4</v>
      </c>
      <c r="C14" s="472">
        <v>32.4</v>
      </c>
      <c r="D14" s="362">
        <v>30.9</v>
      </c>
      <c r="E14" s="799">
        <v>31.5</v>
      </c>
      <c r="F14" s="636">
        <v>32.200000000000003</v>
      </c>
    </row>
    <row r="15" spans="1:6">
      <c r="A15" s="61" t="s">
        <v>515</v>
      </c>
      <c r="B15" s="473">
        <v>30.4</v>
      </c>
      <c r="C15" s="473">
        <v>32.4</v>
      </c>
      <c r="D15" s="354">
        <v>30.9</v>
      </c>
      <c r="E15" s="799">
        <v>31.5</v>
      </c>
      <c r="F15" s="1791">
        <v>32.200000000000003</v>
      </c>
    </row>
    <row r="16" spans="1:6">
      <c r="A16" s="337"/>
      <c r="B16" s="338"/>
      <c r="C16" s="338"/>
      <c r="D16" s="337"/>
      <c r="E16" s="337"/>
      <c r="F16" s="369"/>
    </row>
    <row r="17" spans="1:6" ht="21.75" customHeight="1">
      <c r="A17" s="1975" t="s">
        <v>1134</v>
      </c>
      <c r="B17" s="1975"/>
      <c r="C17" s="1975"/>
      <c r="D17" s="1975"/>
      <c r="E17" s="1975"/>
    </row>
    <row r="18" spans="1:6" ht="29.25" customHeight="1">
      <c r="A18" s="1977" t="s">
        <v>1132</v>
      </c>
      <c r="B18" s="1977"/>
      <c r="C18" s="1977"/>
      <c r="D18" s="1977"/>
      <c r="E18" s="336"/>
    </row>
    <row r="19" spans="1:6">
      <c r="A19" s="1973" t="s">
        <v>684</v>
      </c>
      <c r="B19" s="1973"/>
      <c r="C19" s="1973"/>
      <c r="D19" s="337"/>
      <c r="E19" s="337"/>
      <c r="F19" s="369"/>
    </row>
    <row r="20" spans="1:6">
      <c r="A20" s="1420"/>
      <c r="B20" s="1421">
        <v>2020</v>
      </c>
      <c r="C20" s="1421">
        <v>2021</v>
      </c>
      <c r="D20" s="1434">
        <v>2022</v>
      </c>
      <c r="E20" s="1435">
        <v>2023</v>
      </c>
      <c r="F20" s="1654">
        <v>2024</v>
      </c>
    </row>
    <row r="21" spans="1:6">
      <c r="A21" s="330"/>
      <c r="B21" s="66"/>
      <c r="C21" s="66"/>
      <c r="D21" s="65"/>
      <c r="E21" s="65"/>
    </row>
    <row r="22" spans="1:6">
      <c r="A22" s="59" t="s">
        <v>1380</v>
      </c>
      <c r="B22" s="122">
        <v>1391649</v>
      </c>
      <c r="C22" s="122">
        <v>1435476</v>
      </c>
      <c r="D22" s="122">
        <v>1460425</v>
      </c>
      <c r="E22" s="984">
        <v>1490054</v>
      </c>
      <c r="F22" s="1792">
        <v>1416714</v>
      </c>
    </row>
    <row r="23" spans="1:6">
      <c r="A23" s="70" t="s">
        <v>1142</v>
      </c>
      <c r="B23" s="69"/>
      <c r="C23" s="69"/>
      <c r="D23" s="122"/>
      <c r="E23" s="984"/>
      <c r="F23" s="70"/>
    </row>
    <row r="24" spans="1:6">
      <c r="A24" s="331" t="s">
        <v>521</v>
      </c>
      <c r="B24" s="122">
        <v>937116</v>
      </c>
      <c r="C24" s="122">
        <v>985677</v>
      </c>
      <c r="D24" s="122">
        <v>1003764</v>
      </c>
      <c r="E24" s="984">
        <v>1021720</v>
      </c>
      <c r="F24" s="1794">
        <v>980519</v>
      </c>
    </row>
    <row r="25" spans="1:6">
      <c r="A25" s="70" t="s">
        <v>522</v>
      </c>
      <c r="B25" s="122">
        <v>4227</v>
      </c>
      <c r="C25" s="122">
        <v>5001</v>
      </c>
      <c r="D25" s="122">
        <v>5085</v>
      </c>
      <c r="E25" s="984">
        <v>5189</v>
      </c>
      <c r="F25" s="70">
        <v>4357</v>
      </c>
    </row>
    <row r="26" spans="1:6">
      <c r="A26" s="70" t="s">
        <v>523</v>
      </c>
      <c r="B26" s="69">
        <v>9</v>
      </c>
      <c r="C26" s="69">
        <v>51</v>
      </c>
      <c r="D26" s="122">
        <v>51</v>
      </c>
      <c r="E26" s="984">
        <v>51</v>
      </c>
      <c r="F26" s="70">
        <v>52</v>
      </c>
    </row>
    <row r="27" spans="1:6">
      <c r="A27" s="70" t="s">
        <v>524</v>
      </c>
      <c r="B27" s="69">
        <v>4</v>
      </c>
      <c r="C27" s="69">
        <v>2</v>
      </c>
      <c r="D27" s="122">
        <v>2</v>
      </c>
      <c r="E27" s="984">
        <v>2</v>
      </c>
      <c r="F27" s="70">
        <v>2</v>
      </c>
    </row>
    <row r="28" spans="1:6">
      <c r="A28" s="70" t="s">
        <v>525</v>
      </c>
      <c r="B28" s="69">
        <v>1</v>
      </c>
      <c r="C28" s="180" t="s">
        <v>60</v>
      </c>
      <c r="D28" s="122">
        <v>1</v>
      </c>
      <c r="E28" s="984">
        <v>1</v>
      </c>
      <c r="F28" s="70">
        <v>1</v>
      </c>
    </row>
    <row r="29" spans="1:6">
      <c r="A29" s="70" t="s">
        <v>526</v>
      </c>
      <c r="B29" s="69">
        <v>981</v>
      </c>
      <c r="C29" s="69">
        <v>562</v>
      </c>
      <c r="D29" s="122">
        <v>580</v>
      </c>
      <c r="E29" s="984">
        <v>597</v>
      </c>
      <c r="F29" s="70">
        <v>523</v>
      </c>
    </row>
    <row r="30" spans="1:6">
      <c r="A30" s="70" t="s">
        <v>527</v>
      </c>
      <c r="B30" s="332">
        <v>1</v>
      </c>
      <c r="C30" s="332">
        <v>1</v>
      </c>
      <c r="D30" s="122">
        <v>2</v>
      </c>
      <c r="E30" s="984">
        <v>2</v>
      </c>
      <c r="F30" s="70">
        <v>2</v>
      </c>
    </row>
    <row r="31" spans="1:6">
      <c r="A31" s="70" t="s">
        <v>528</v>
      </c>
      <c r="B31" s="69">
        <v>542</v>
      </c>
      <c r="C31" s="69">
        <v>805</v>
      </c>
      <c r="D31" s="122">
        <v>823</v>
      </c>
      <c r="E31" s="984">
        <v>838</v>
      </c>
      <c r="F31" s="70">
        <v>806</v>
      </c>
    </row>
    <row r="32" spans="1:6">
      <c r="A32" s="70" t="s">
        <v>529</v>
      </c>
      <c r="B32" s="69">
        <v>42</v>
      </c>
      <c r="C32" s="69">
        <v>16</v>
      </c>
      <c r="D32" s="122">
        <v>21</v>
      </c>
      <c r="E32" s="984">
        <v>20</v>
      </c>
      <c r="F32" s="70">
        <v>17</v>
      </c>
    </row>
    <row r="33" spans="1:6">
      <c r="A33" s="70" t="s">
        <v>530</v>
      </c>
      <c r="B33" s="332">
        <v>1</v>
      </c>
      <c r="C33" s="180" t="s">
        <v>60</v>
      </c>
      <c r="D33" s="180" t="s">
        <v>60</v>
      </c>
      <c r="E33" s="984"/>
      <c r="F33" s="180" t="s">
        <v>60</v>
      </c>
    </row>
    <row r="34" spans="1:6">
      <c r="A34" s="70" t="s">
        <v>531</v>
      </c>
      <c r="B34" s="69">
        <v>5</v>
      </c>
      <c r="C34" s="180" t="s">
        <v>60</v>
      </c>
      <c r="D34" s="180" t="s">
        <v>60</v>
      </c>
      <c r="E34" s="984"/>
      <c r="F34" s="180" t="s">
        <v>60</v>
      </c>
    </row>
    <row r="35" spans="1:6">
      <c r="A35" s="70" t="s">
        <v>532</v>
      </c>
      <c r="B35" s="69">
        <v>3</v>
      </c>
      <c r="C35" s="180" t="s">
        <v>60</v>
      </c>
      <c r="D35" s="180" t="s">
        <v>60</v>
      </c>
      <c r="E35" s="984"/>
      <c r="F35" s="180" t="s">
        <v>60</v>
      </c>
    </row>
    <row r="36" spans="1:6">
      <c r="A36" s="70" t="s">
        <v>533</v>
      </c>
      <c r="B36" s="69">
        <v>13</v>
      </c>
      <c r="C36" s="69">
        <v>1</v>
      </c>
      <c r="D36" s="122">
        <v>1</v>
      </c>
      <c r="E36" s="984">
        <v>1</v>
      </c>
      <c r="F36" s="70">
        <v>2</v>
      </c>
    </row>
    <row r="37" spans="1:6">
      <c r="A37" s="70" t="s">
        <v>534</v>
      </c>
      <c r="B37" s="122">
        <v>1074</v>
      </c>
      <c r="C37" s="122">
        <v>1272</v>
      </c>
      <c r="D37" s="122">
        <v>1254</v>
      </c>
      <c r="E37" s="984">
        <v>1233</v>
      </c>
      <c r="F37" s="1794">
        <v>1170</v>
      </c>
    </row>
    <row r="38" spans="1:6">
      <c r="A38" s="70" t="s">
        <v>535</v>
      </c>
      <c r="B38" s="122">
        <v>8532</v>
      </c>
      <c r="C38" s="122">
        <v>8482</v>
      </c>
      <c r="D38" s="122">
        <v>8626</v>
      </c>
      <c r="E38" s="984">
        <v>8834</v>
      </c>
      <c r="F38" s="70">
        <v>7421</v>
      </c>
    </row>
    <row r="39" spans="1:6">
      <c r="A39" s="70" t="s">
        <v>536</v>
      </c>
      <c r="B39" s="122">
        <v>1089</v>
      </c>
      <c r="C39" s="122">
        <v>489</v>
      </c>
      <c r="D39" s="122">
        <v>479</v>
      </c>
      <c r="E39" s="984">
        <v>491</v>
      </c>
      <c r="F39" s="70">
        <v>444</v>
      </c>
    </row>
    <row r="40" spans="1:6">
      <c r="A40" s="70" t="s">
        <v>537</v>
      </c>
      <c r="B40" s="122">
        <v>13796</v>
      </c>
      <c r="C40" s="122">
        <v>8404</v>
      </c>
      <c r="D40" s="122">
        <v>8549</v>
      </c>
      <c r="E40" s="984">
        <v>8871</v>
      </c>
      <c r="F40" s="70">
        <v>8710</v>
      </c>
    </row>
    <row r="41" spans="1:6">
      <c r="A41" s="70" t="s">
        <v>538</v>
      </c>
      <c r="B41" s="122">
        <v>138</v>
      </c>
      <c r="C41" s="122">
        <v>935</v>
      </c>
      <c r="D41" s="122">
        <v>940</v>
      </c>
      <c r="E41" s="984">
        <v>940</v>
      </c>
      <c r="F41" s="70">
        <v>877</v>
      </c>
    </row>
    <row r="42" spans="1:6">
      <c r="A42" s="70" t="s">
        <v>539</v>
      </c>
      <c r="B42" s="122">
        <v>407270</v>
      </c>
      <c r="C42" s="122">
        <v>415633</v>
      </c>
      <c r="D42" s="122">
        <v>421519</v>
      </c>
      <c r="E42" s="984">
        <v>431934</v>
      </c>
      <c r="F42" s="1794">
        <v>403569</v>
      </c>
    </row>
    <row r="43" spans="1:6">
      <c r="A43" s="70" t="s">
        <v>540</v>
      </c>
      <c r="B43" s="122">
        <v>15354</v>
      </c>
      <c r="C43" s="122">
        <v>7821</v>
      </c>
      <c r="D43" s="122">
        <v>8073</v>
      </c>
      <c r="E43" s="984">
        <v>8483</v>
      </c>
      <c r="F43" s="70">
        <v>7209</v>
      </c>
    </row>
    <row r="44" spans="1:6">
      <c r="A44" s="70" t="s">
        <v>541</v>
      </c>
      <c r="B44" s="122">
        <v>27</v>
      </c>
      <c r="C44" s="122">
        <v>17</v>
      </c>
      <c r="D44" s="122">
        <v>14</v>
      </c>
      <c r="E44" s="984">
        <v>15</v>
      </c>
      <c r="F44" s="1794">
        <v>14</v>
      </c>
    </row>
    <row r="45" spans="1:6">
      <c r="A45" s="333" t="s">
        <v>1143</v>
      </c>
      <c r="B45" s="180" t="s">
        <v>60</v>
      </c>
      <c r="C45" s="180" t="s">
        <v>60</v>
      </c>
      <c r="D45" s="211">
        <v>2</v>
      </c>
      <c r="E45" s="984">
        <v>2</v>
      </c>
      <c r="F45" s="70">
        <v>2</v>
      </c>
    </row>
    <row r="46" spans="1:6">
      <c r="A46" s="70" t="s">
        <v>542</v>
      </c>
      <c r="B46" s="122">
        <v>16</v>
      </c>
      <c r="C46" s="122">
        <v>64</v>
      </c>
      <c r="D46" s="211">
        <v>64</v>
      </c>
      <c r="E46" s="984">
        <v>65</v>
      </c>
      <c r="F46" s="70">
        <v>52</v>
      </c>
    </row>
    <row r="47" spans="1:6" ht="13.5" thickBot="1">
      <c r="A47" s="1436" t="s">
        <v>1133</v>
      </c>
      <c r="B47" s="1425">
        <v>1409</v>
      </c>
      <c r="C47" s="1425">
        <v>243</v>
      </c>
      <c r="D47" s="1437">
        <v>575</v>
      </c>
      <c r="E47" s="1438">
        <v>765</v>
      </c>
      <c r="F47" s="1793">
        <v>965</v>
      </c>
    </row>
    <row r="48" spans="1:6" ht="13.5" customHeight="1">
      <c r="A48" s="67"/>
      <c r="B48" s="70"/>
      <c r="C48" s="70"/>
      <c r="D48" s="65"/>
      <c r="E48" s="65"/>
    </row>
    <row r="49" spans="1:6" ht="15.75">
      <c r="A49" s="1978" t="s">
        <v>543</v>
      </c>
      <c r="B49" s="1978"/>
      <c r="C49" s="1978"/>
      <c r="D49" s="1978"/>
      <c r="E49" s="1978"/>
    </row>
    <row r="50" spans="1:6">
      <c r="A50" s="1960" t="s">
        <v>544</v>
      </c>
      <c r="B50" s="1960"/>
      <c r="C50" s="1960"/>
      <c r="D50" s="337"/>
      <c r="E50" s="337"/>
      <c r="F50" s="1654"/>
    </row>
    <row r="51" spans="1:6">
      <c r="A51" s="1439"/>
      <c r="B51" s="1440">
        <v>2020</v>
      </c>
      <c r="C51" s="1440">
        <v>2021</v>
      </c>
      <c r="D51" s="1441">
        <v>2022</v>
      </c>
      <c r="E51" s="1435">
        <v>2023</v>
      </c>
      <c r="F51" s="1656">
        <v>2024</v>
      </c>
    </row>
    <row r="52" spans="1:6">
      <c r="A52" s="334" t="s">
        <v>545</v>
      </c>
      <c r="B52" s="329">
        <v>71.7</v>
      </c>
      <c r="C52" s="329">
        <v>72</v>
      </c>
      <c r="D52" s="474">
        <v>72.099999999999994</v>
      </c>
      <c r="E52" s="968">
        <v>72.2</v>
      </c>
      <c r="F52" s="636">
        <v>72.400000000000006</v>
      </c>
    </row>
    <row r="53" spans="1:6">
      <c r="A53" s="335" t="s">
        <v>546</v>
      </c>
      <c r="B53" s="475">
        <v>67.8</v>
      </c>
      <c r="C53" s="475">
        <v>69.099999999999994</v>
      </c>
      <c r="D53" s="476">
        <v>69.2</v>
      </c>
      <c r="E53" s="65">
        <v>69.400000000000006</v>
      </c>
      <c r="F53" s="1791">
        <v>69.599999999999994</v>
      </c>
    </row>
    <row r="54" spans="1:6" ht="13.5" thickBot="1">
      <c r="A54" s="1442" t="s">
        <v>547</v>
      </c>
      <c r="B54" s="1443">
        <v>76</v>
      </c>
      <c r="C54" s="1443">
        <v>75.5</v>
      </c>
      <c r="D54" s="1444">
        <v>75.599999999999994</v>
      </c>
      <c r="E54" s="337">
        <v>75.7</v>
      </c>
      <c r="F54" s="1795">
        <v>75.8</v>
      </c>
    </row>
    <row r="55" spans="1:6">
      <c r="A55" s="65"/>
      <c r="B55" s="66"/>
      <c r="C55" s="66"/>
      <c r="D55" s="65"/>
      <c r="E55" s="65"/>
    </row>
  </sheetData>
  <mergeCells count="6">
    <mergeCell ref="A50:C50"/>
    <mergeCell ref="A1:C1"/>
    <mergeCell ref="A17:E17"/>
    <mergeCell ref="A19:C19"/>
    <mergeCell ref="A18:D18"/>
    <mergeCell ref="A49:E49"/>
  </mergeCells>
  <pageMargins left="0.70866141732283472" right="0.70866141732283472" top="0.74803149606299213" bottom="0.74803149606299213" header="0.31496062992125984" footer="0.31496062992125984"/>
  <pageSetup paperSize="9" scale="85" firstPageNumber="19" orientation="portrait" useFirstPageNumber="1" r:id="rId1"/>
  <headerFooter alignWithMargins="0">
    <oddFooter>&amp;C&amp;P</odd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7030A0"/>
  </sheetPr>
  <dimension ref="A1:F244"/>
  <sheetViews>
    <sheetView workbookViewId="0">
      <selection activeCell="I224" sqref="I224"/>
    </sheetView>
  </sheetViews>
  <sheetFormatPr defaultRowHeight="12.75"/>
  <cols>
    <col min="1" max="1" width="44.6640625" customWidth="1"/>
    <col min="2" max="5" width="12.83203125" customWidth="1"/>
  </cols>
  <sheetData>
    <row r="1" spans="1:6" ht="15.75">
      <c r="A1" s="1961" t="s">
        <v>548</v>
      </c>
      <c r="B1" s="1961"/>
      <c r="C1" s="1961"/>
      <c r="D1" s="1961"/>
      <c r="E1" s="54"/>
    </row>
    <row r="2" spans="1:6" ht="15.75">
      <c r="A2" s="1979" t="s">
        <v>549</v>
      </c>
      <c r="B2" s="1979"/>
      <c r="C2" s="1979"/>
      <c r="D2" s="1979"/>
      <c r="E2" s="346"/>
      <c r="F2" s="369"/>
    </row>
    <row r="3" spans="1:6">
      <c r="A3" s="1445"/>
      <c r="B3" s="1446">
        <v>2020</v>
      </c>
      <c r="C3" s="1446">
        <v>2021</v>
      </c>
      <c r="D3" s="1447">
        <v>2022</v>
      </c>
      <c r="E3" s="1448">
        <v>2023</v>
      </c>
      <c r="F3" s="1654">
        <v>2024</v>
      </c>
    </row>
    <row r="4" spans="1:6">
      <c r="A4" s="38" t="s">
        <v>550</v>
      </c>
      <c r="B4" s="41"/>
      <c r="C4" s="41"/>
      <c r="D4" s="41"/>
      <c r="E4" s="54"/>
    </row>
    <row r="5" spans="1:6">
      <c r="A5" s="67" t="s">
        <v>42</v>
      </c>
      <c r="B5" s="469">
        <v>32716</v>
      </c>
      <c r="C5" s="469">
        <v>28148</v>
      </c>
      <c r="D5" s="283">
        <v>29813</v>
      </c>
      <c r="E5" s="123">
        <v>35125</v>
      </c>
      <c r="F5" s="1792">
        <v>31339</v>
      </c>
    </row>
    <row r="6" spans="1:6">
      <c r="A6" s="67" t="s">
        <v>312</v>
      </c>
      <c r="B6" s="328">
        <v>1657</v>
      </c>
      <c r="C6" s="328">
        <v>1281</v>
      </c>
      <c r="D6" s="286">
        <v>1263</v>
      </c>
      <c r="E6" s="122">
        <v>1913</v>
      </c>
      <c r="F6" s="41">
        <v>1809</v>
      </c>
    </row>
    <row r="7" spans="1:6">
      <c r="A7" s="635" t="s">
        <v>515</v>
      </c>
      <c r="B7" s="328">
        <v>1657</v>
      </c>
      <c r="C7" s="328">
        <v>1281</v>
      </c>
      <c r="D7" s="286">
        <v>1263</v>
      </c>
      <c r="E7" s="122">
        <v>1913</v>
      </c>
      <c r="F7" s="41">
        <v>1809</v>
      </c>
    </row>
    <row r="8" spans="1:6">
      <c r="A8" s="67" t="s">
        <v>313</v>
      </c>
      <c r="B8" s="328">
        <v>3790</v>
      </c>
      <c r="C8" s="328">
        <v>3236</v>
      </c>
      <c r="D8" s="286">
        <v>3498</v>
      </c>
      <c r="E8" s="122">
        <v>3717</v>
      </c>
      <c r="F8" s="41">
        <v>3634</v>
      </c>
    </row>
    <row r="9" spans="1:6">
      <c r="A9" s="635" t="s">
        <v>515</v>
      </c>
      <c r="B9" s="328">
        <v>3790</v>
      </c>
      <c r="C9" s="328">
        <v>3236</v>
      </c>
      <c r="D9" s="286">
        <v>3498</v>
      </c>
      <c r="E9" s="122">
        <v>3717</v>
      </c>
      <c r="F9" s="41">
        <v>3634</v>
      </c>
    </row>
    <row r="10" spans="1:6">
      <c r="A10" s="67" t="s">
        <v>314</v>
      </c>
      <c r="B10" s="328">
        <v>1866</v>
      </c>
      <c r="C10" s="328">
        <v>1454</v>
      </c>
      <c r="D10" s="286">
        <v>1421</v>
      </c>
      <c r="E10" s="122">
        <v>1886</v>
      </c>
      <c r="F10" s="41">
        <v>1805</v>
      </c>
    </row>
    <row r="11" spans="1:6">
      <c r="A11" s="635" t="s">
        <v>515</v>
      </c>
      <c r="B11" s="328">
        <v>1866</v>
      </c>
      <c r="C11" s="328">
        <v>1454</v>
      </c>
      <c r="D11" s="286">
        <v>1421</v>
      </c>
      <c r="E11" s="122">
        <v>1886</v>
      </c>
      <c r="F11" s="41">
        <v>1805</v>
      </c>
    </row>
    <row r="12" spans="1:6">
      <c r="A12" s="67" t="s">
        <v>315</v>
      </c>
      <c r="B12" s="328">
        <v>10749</v>
      </c>
      <c r="C12" s="328">
        <v>8918</v>
      </c>
      <c r="D12" s="286">
        <v>10078</v>
      </c>
      <c r="E12" s="122">
        <v>12388</v>
      </c>
      <c r="F12" s="41">
        <v>9391</v>
      </c>
    </row>
    <row r="13" spans="1:6">
      <c r="A13" s="61" t="s">
        <v>514</v>
      </c>
      <c r="B13" s="328">
        <v>694</v>
      </c>
      <c r="C13" s="328">
        <v>727</v>
      </c>
      <c r="D13" s="286">
        <v>442</v>
      </c>
      <c r="E13" s="122">
        <v>640</v>
      </c>
      <c r="F13" s="41">
        <v>1331</v>
      </c>
    </row>
    <row r="14" spans="1:6">
      <c r="A14" s="635" t="s">
        <v>515</v>
      </c>
      <c r="B14" s="328">
        <v>10055</v>
      </c>
      <c r="C14" s="328">
        <v>8191</v>
      </c>
      <c r="D14" s="286">
        <v>9636</v>
      </c>
      <c r="E14" s="122">
        <v>11748</v>
      </c>
      <c r="F14" s="41">
        <v>8060</v>
      </c>
    </row>
    <row r="15" spans="1:6">
      <c r="A15" s="67" t="s">
        <v>316</v>
      </c>
      <c r="B15" s="328">
        <v>7526</v>
      </c>
      <c r="C15" s="328">
        <v>6810</v>
      </c>
      <c r="D15" s="286">
        <v>7029</v>
      </c>
      <c r="E15" s="122">
        <v>7531</v>
      </c>
      <c r="F15" s="41">
        <v>7484</v>
      </c>
    </row>
    <row r="16" spans="1:6">
      <c r="A16" s="61" t="s">
        <v>514</v>
      </c>
      <c r="B16" s="328">
        <v>825</v>
      </c>
      <c r="C16" s="328">
        <v>676</v>
      </c>
      <c r="D16" s="286">
        <v>400</v>
      </c>
      <c r="E16" s="122">
        <v>402</v>
      </c>
      <c r="F16" s="41">
        <v>382</v>
      </c>
    </row>
    <row r="17" spans="1:6">
      <c r="A17" s="635" t="s">
        <v>515</v>
      </c>
      <c r="B17" s="328">
        <v>6701</v>
      </c>
      <c r="C17" s="328">
        <v>6134</v>
      </c>
      <c r="D17" s="286">
        <v>6629</v>
      </c>
      <c r="E17" s="122">
        <v>7129</v>
      </c>
      <c r="F17" s="41">
        <v>7102</v>
      </c>
    </row>
    <row r="18" spans="1:6">
      <c r="A18" s="67" t="s">
        <v>317</v>
      </c>
      <c r="B18" s="328">
        <v>6366</v>
      </c>
      <c r="C18" s="328">
        <v>5659</v>
      </c>
      <c r="D18" s="286">
        <v>5803</v>
      </c>
      <c r="E18" s="122">
        <v>6752</v>
      </c>
      <c r="F18" s="41">
        <v>6334</v>
      </c>
    </row>
    <row r="19" spans="1:6">
      <c r="A19" s="61" t="s">
        <v>514</v>
      </c>
      <c r="B19" s="328">
        <v>1693</v>
      </c>
      <c r="C19" s="328">
        <v>1553</v>
      </c>
      <c r="D19" s="286">
        <v>1122</v>
      </c>
      <c r="E19" s="122">
        <v>1608</v>
      </c>
      <c r="F19" s="41">
        <v>1544</v>
      </c>
    </row>
    <row r="20" spans="1:6">
      <c r="A20" s="635" t="s">
        <v>515</v>
      </c>
      <c r="B20" s="328">
        <v>4673</v>
      </c>
      <c r="C20" s="328">
        <v>4106</v>
      </c>
      <c r="D20" s="286">
        <v>4681</v>
      </c>
      <c r="E20" s="122">
        <v>5144</v>
      </c>
      <c r="F20" s="41">
        <v>4790</v>
      </c>
    </row>
    <row r="21" spans="1:6">
      <c r="A21" s="68" t="s">
        <v>318</v>
      </c>
      <c r="B21" s="328">
        <v>762</v>
      </c>
      <c r="C21" s="328">
        <v>790</v>
      </c>
      <c r="D21" s="286">
        <v>721</v>
      </c>
      <c r="E21" s="122">
        <v>938</v>
      </c>
      <c r="F21" s="41">
        <v>882</v>
      </c>
    </row>
    <row r="22" spans="1:6">
      <c r="A22" s="635" t="s">
        <v>515</v>
      </c>
      <c r="B22" s="122">
        <v>762</v>
      </c>
      <c r="C22" s="122">
        <v>790</v>
      </c>
      <c r="D22" s="41">
        <v>721</v>
      </c>
      <c r="E22" s="122">
        <v>938</v>
      </c>
      <c r="F22" s="41">
        <v>882</v>
      </c>
    </row>
    <row r="23" spans="1:6">
      <c r="A23" s="61"/>
      <c r="B23" s="122"/>
      <c r="C23" s="122"/>
      <c r="D23" s="41"/>
      <c r="E23" s="54"/>
    </row>
    <row r="24" spans="1:6">
      <c r="A24" s="38" t="s">
        <v>551</v>
      </c>
      <c r="B24" s="41"/>
      <c r="C24" s="41"/>
      <c r="D24" s="41"/>
      <c r="E24" s="54"/>
    </row>
    <row r="25" spans="1:6">
      <c r="A25" s="67" t="s">
        <v>42</v>
      </c>
      <c r="B25" s="283">
        <v>23.7</v>
      </c>
      <c r="C25" s="283">
        <v>20.100000000000001</v>
      </c>
      <c r="D25" s="283">
        <v>20.6</v>
      </c>
      <c r="E25" s="54">
        <v>23.8</v>
      </c>
      <c r="F25" s="60">
        <v>22.3</v>
      </c>
    </row>
    <row r="26" spans="1:6">
      <c r="A26" s="67" t="s">
        <v>312</v>
      </c>
      <c r="B26" s="283">
        <v>19</v>
      </c>
      <c r="C26" s="283">
        <v>14.6</v>
      </c>
      <c r="D26" s="283">
        <v>13.7</v>
      </c>
      <c r="E26" s="54">
        <v>20.6</v>
      </c>
      <c r="F26" s="60">
        <v>19.2</v>
      </c>
    </row>
    <row r="27" spans="1:6">
      <c r="A27" s="635" t="s">
        <v>515</v>
      </c>
      <c r="B27" s="286">
        <v>19</v>
      </c>
      <c r="C27" s="286">
        <v>14.6</v>
      </c>
      <c r="D27" s="286">
        <v>13.7</v>
      </c>
      <c r="E27" s="54">
        <v>20.6</v>
      </c>
      <c r="F27" s="41">
        <v>19.2</v>
      </c>
    </row>
    <row r="28" spans="1:6">
      <c r="A28" s="67" t="s">
        <v>313</v>
      </c>
      <c r="B28" s="283">
        <v>27.8</v>
      </c>
      <c r="C28" s="283">
        <v>23.3</v>
      </c>
      <c r="D28" s="283">
        <v>24.5</v>
      </c>
      <c r="E28" s="54">
        <v>25.5</v>
      </c>
      <c r="F28" s="60">
        <v>24.4</v>
      </c>
    </row>
    <row r="29" spans="1:6">
      <c r="A29" s="635" t="s">
        <v>515</v>
      </c>
      <c r="B29" s="286">
        <v>27.8</v>
      </c>
      <c r="C29" s="286">
        <v>23.3</v>
      </c>
      <c r="D29" s="286">
        <v>24.5</v>
      </c>
      <c r="E29" s="54">
        <v>25.5</v>
      </c>
      <c r="F29" s="41">
        <v>24.4</v>
      </c>
    </row>
    <row r="30" spans="1:6">
      <c r="A30" s="67" t="s">
        <v>314</v>
      </c>
      <c r="B30" s="283">
        <v>18.7</v>
      </c>
      <c r="C30" s="283">
        <v>14.4</v>
      </c>
      <c r="D30" s="283">
        <v>14.2</v>
      </c>
      <c r="E30" s="54">
        <v>18.7</v>
      </c>
      <c r="F30" s="60">
        <v>17.7</v>
      </c>
    </row>
    <row r="31" spans="1:6">
      <c r="A31" s="635" t="s">
        <v>515</v>
      </c>
      <c r="B31" s="286">
        <v>18.7</v>
      </c>
      <c r="C31" s="286">
        <v>14.4</v>
      </c>
      <c r="D31" s="286">
        <v>14.2</v>
      </c>
      <c r="E31" s="54">
        <v>18.7</v>
      </c>
      <c r="F31" s="41">
        <v>17.7</v>
      </c>
    </row>
    <row r="32" spans="1:6">
      <c r="A32" s="67" t="s">
        <v>315</v>
      </c>
      <c r="B32" s="283">
        <v>24.2</v>
      </c>
      <c r="C32" s="283">
        <v>19.7</v>
      </c>
      <c r="D32" s="283">
        <v>21.4</v>
      </c>
      <c r="E32" s="54">
        <v>25.7</v>
      </c>
      <c r="F32" s="60">
        <v>23.8</v>
      </c>
    </row>
    <row r="33" spans="1:6">
      <c r="A33" s="61" t="s">
        <v>514</v>
      </c>
      <c r="B33" s="286">
        <v>26.4</v>
      </c>
      <c r="C33" s="286">
        <v>27</v>
      </c>
      <c r="D33" s="286">
        <v>16.3</v>
      </c>
      <c r="E33" s="54">
        <v>23</v>
      </c>
      <c r="F33" s="41">
        <v>23.6</v>
      </c>
    </row>
    <row r="34" spans="1:6">
      <c r="A34" s="635" t="s">
        <v>515</v>
      </c>
      <c r="B34" s="286">
        <v>24</v>
      </c>
      <c r="C34" s="286">
        <v>19.2</v>
      </c>
      <c r="D34" s="286">
        <v>21.7</v>
      </c>
      <c r="E34" s="54">
        <v>25.9</v>
      </c>
      <c r="F34" s="41">
        <v>23.8</v>
      </c>
    </row>
    <row r="35" spans="1:6">
      <c r="A35" s="67" t="s">
        <v>316</v>
      </c>
      <c r="B35" s="283">
        <v>25.1</v>
      </c>
      <c r="C35" s="283">
        <v>22.3</v>
      </c>
      <c r="D35" s="283">
        <v>22.2</v>
      </c>
      <c r="E35" s="54">
        <v>23.3</v>
      </c>
      <c r="F35" s="60">
        <v>22.8</v>
      </c>
    </row>
    <row r="36" spans="1:6">
      <c r="A36" s="61" t="s">
        <v>514</v>
      </c>
      <c r="B36" s="286">
        <v>46.1</v>
      </c>
      <c r="C36" s="286">
        <v>36.5</v>
      </c>
      <c r="D36" s="286">
        <v>25.2</v>
      </c>
      <c r="E36" s="54">
        <v>24.7</v>
      </c>
      <c r="F36" s="41">
        <v>22.9</v>
      </c>
    </row>
    <row r="37" spans="1:6">
      <c r="A37" s="635" t="s">
        <v>515</v>
      </c>
      <c r="B37" s="286">
        <v>23.8</v>
      </c>
      <c r="C37" s="286">
        <v>21.4</v>
      </c>
      <c r="D37" s="286">
        <v>22</v>
      </c>
      <c r="E37" s="54">
        <v>23.3</v>
      </c>
      <c r="F37" s="41">
        <v>22.7</v>
      </c>
    </row>
    <row r="38" spans="1:6">
      <c r="A38" s="67" t="s">
        <v>317</v>
      </c>
      <c r="B38" s="283">
        <v>22.7</v>
      </c>
      <c r="C38" s="283">
        <v>19.8</v>
      </c>
      <c r="D38" s="283">
        <v>20.100000000000001</v>
      </c>
      <c r="E38" s="54">
        <v>23</v>
      </c>
      <c r="F38" s="60">
        <v>21.2</v>
      </c>
    </row>
    <row r="39" spans="1:6">
      <c r="A39" s="61" t="s">
        <v>514</v>
      </c>
      <c r="B39" s="286">
        <v>27.2</v>
      </c>
      <c r="C39" s="286">
        <v>24.5</v>
      </c>
      <c r="D39" s="286">
        <v>18.100000000000001</v>
      </c>
      <c r="E39" s="54">
        <v>25.4</v>
      </c>
      <c r="F39" s="41">
        <v>23.9</v>
      </c>
    </row>
    <row r="40" spans="1:6">
      <c r="A40" s="635" t="s">
        <v>515</v>
      </c>
      <c r="B40" s="286">
        <v>21.4</v>
      </c>
      <c r="C40" s="286">
        <v>18.5</v>
      </c>
      <c r="D40" s="286">
        <v>20.7</v>
      </c>
      <c r="E40" s="54">
        <v>22.4</v>
      </c>
      <c r="F40" s="41">
        <v>20.5</v>
      </c>
    </row>
    <row r="41" spans="1:6">
      <c r="A41" s="68" t="s">
        <v>318</v>
      </c>
      <c r="B41" s="283">
        <v>23.9</v>
      </c>
      <c r="C41" s="283">
        <v>24.4</v>
      </c>
      <c r="D41" s="283">
        <v>19.8</v>
      </c>
      <c r="E41" s="54">
        <v>25.4</v>
      </c>
      <c r="F41" s="60">
        <v>23.4</v>
      </c>
    </row>
    <row r="42" spans="1:6">
      <c r="A42" s="1449" t="s">
        <v>515</v>
      </c>
      <c r="B42" s="487">
        <v>23.9</v>
      </c>
      <c r="C42" s="487">
        <v>24.4</v>
      </c>
      <c r="D42" s="487">
        <v>19.8</v>
      </c>
      <c r="E42" s="346">
        <v>25.4</v>
      </c>
      <c r="F42" s="53">
        <v>23.4</v>
      </c>
    </row>
    <row r="43" spans="1:6" ht="23.25" customHeight="1">
      <c r="A43" s="1975" t="s">
        <v>1436</v>
      </c>
      <c r="B43" s="1975"/>
      <c r="C43" s="1975"/>
      <c r="D43" s="1975"/>
      <c r="E43" s="1975"/>
    </row>
    <row r="44" spans="1:6">
      <c r="A44" s="339"/>
      <c r="B44" s="340"/>
      <c r="C44" s="340"/>
      <c r="D44" s="341"/>
      <c r="E44" s="341"/>
    </row>
    <row r="45" spans="1:6" ht="15.75">
      <c r="A45" s="1983" t="s">
        <v>552</v>
      </c>
      <c r="B45" s="1983"/>
      <c r="C45" s="1983"/>
      <c r="D45" s="54"/>
      <c r="E45" s="54"/>
    </row>
    <row r="46" spans="1:6" ht="18.75" customHeight="1">
      <c r="A46" s="1984" t="s">
        <v>188</v>
      </c>
      <c r="B46" s="1984"/>
      <c r="C46" s="1984"/>
      <c r="D46" s="346"/>
      <c r="E46" s="346"/>
      <c r="F46" s="369"/>
    </row>
    <row r="47" spans="1:6">
      <c r="A47" s="1450"/>
      <c r="B47" s="1451">
        <v>2020</v>
      </c>
      <c r="C47" s="1451">
        <v>2021</v>
      </c>
      <c r="D47" s="1452">
        <v>2022</v>
      </c>
      <c r="E47" s="1372">
        <v>2023</v>
      </c>
      <c r="F47" s="1656">
        <v>2024</v>
      </c>
    </row>
    <row r="48" spans="1:6" ht="13.5" customHeight="1">
      <c r="A48" s="54"/>
      <c r="B48" s="303"/>
      <c r="C48" s="303"/>
      <c r="D48" s="303"/>
      <c r="E48" s="54"/>
    </row>
    <row r="49" spans="1:6">
      <c r="A49" s="38" t="s">
        <v>553</v>
      </c>
      <c r="B49" s="303"/>
      <c r="C49" s="303"/>
      <c r="D49" s="303"/>
      <c r="E49" s="54"/>
    </row>
    <row r="50" spans="1:6">
      <c r="A50" s="67" t="s">
        <v>42</v>
      </c>
      <c r="B50" s="469">
        <v>7273</v>
      </c>
      <c r="C50" s="469">
        <v>6179</v>
      </c>
      <c r="D50" s="283">
        <v>5508</v>
      </c>
      <c r="E50" s="939">
        <v>5595</v>
      </c>
      <c r="F50" s="939">
        <v>5114</v>
      </c>
    </row>
    <row r="51" spans="1:6">
      <c r="A51" s="67" t="s">
        <v>312</v>
      </c>
      <c r="B51" s="469">
        <v>544</v>
      </c>
      <c r="C51" s="469">
        <v>472</v>
      </c>
      <c r="D51" s="283">
        <v>395</v>
      </c>
      <c r="E51" s="54">
        <v>402</v>
      </c>
      <c r="F51" s="939">
        <v>403</v>
      </c>
    </row>
    <row r="52" spans="1:6">
      <c r="A52" s="635" t="s">
        <v>515</v>
      </c>
      <c r="B52" s="286">
        <v>544</v>
      </c>
      <c r="C52" s="286">
        <v>472</v>
      </c>
      <c r="D52" s="286">
        <v>395</v>
      </c>
      <c r="E52" s="54">
        <v>402</v>
      </c>
      <c r="F52" s="54">
        <v>403</v>
      </c>
    </row>
    <row r="53" spans="1:6">
      <c r="A53" s="67" t="s">
        <v>313</v>
      </c>
      <c r="B53" s="469">
        <v>741</v>
      </c>
      <c r="C53" s="469">
        <v>657</v>
      </c>
      <c r="D53" s="283">
        <v>545</v>
      </c>
      <c r="E53" s="54">
        <v>534</v>
      </c>
      <c r="F53" s="60">
        <v>553</v>
      </c>
    </row>
    <row r="54" spans="1:6">
      <c r="A54" s="635" t="s">
        <v>515</v>
      </c>
      <c r="B54" s="328">
        <v>741</v>
      </c>
      <c r="C54" s="328">
        <v>657</v>
      </c>
      <c r="D54" s="286">
        <v>545</v>
      </c>
      <c r="E54" s="54">
        <v>534</v>
      </c>
      <c r="F54" s="41">
        <v>553</v>
      </c>
    </row>
    <row r="55" spans="1:6">
      <c r="A55" s="67" t="s">
        <v>314</v>
      </c>
      <c r="B55" s="469">
        <v>552</v>
      </c>
      <c r="C55" s="469">
        <v>480</v>
      </c>
      <c r="D55" s="283">
        <v>438</v>
      </c>
      <c r="E55" s="54">
        <v>387</v>
      </c>
      <c r="F55" s="60">
        <v>390</v>
      </c>
    </row>
    <row r="56" spans="1:6">
      <c r="A56" s="635" t="s">
        <v>515</v>
      </c>
      <c r="B56" s="328">
        <v>552</v>
      </c>
      <c r="C56" s="328">
        <v>480</v>
      </c>
      <c r="D56" s="286">
        <v>438</v>
      </c>
      <c r="E56" s="54">
        <v>387</v>
      </c>
      <c r="F56" s="41">
        <v>390</v>
      </c>
    </row>
    <row r="57" spans="1:6">
      <c r="A57" s="67" t="s">
        <v>315</v>
      </c>
      <c r="B57" s="469">
        <v>2346</v>
      </c>
      <c r="C57" s="469">
        <v>1949</v>
      </c>
      <c r="D57" s="283">
        <v>1859</v>
      </c>
      <c r="E57" s="54">
        <v>1864</v>
      </c>
      <c r="F57" s="60">
        <v>1467</v>
      </c>
    </row>
    <row r="58" spans="1:6">
      <c r="A58" s="61" t="s">
        <v>514</v>
      </c>
      <c r="B58" s="328">
        <v>151</v>
      </c>
      <c r="C58" s="328">
        <v>184</v>
      </c>
      <c r="D58" s="286">
        <v>164</v>
      </c>
      <c r="E58" s="54">
        <v>127</v>
      </c>
      <c r="F58" s="41">
        <v>252</v>
      </c>
    </row>
    <row r="59" spans="1:6">
      <c r="A59" s="635" t="s">
        <v>515</v>
      </c>
      <c r="B59" s="328">
        <v>2195</v>
      </c>
      <c r="C59" s="328">
        <v>1765</v>
      </c>
      <c r="D59" s="286">
        <v>1695</v>
      </c>
      <c r="E59" s="54">
        <v>1737</v>
      </c>
      <c r="F59" s="41">
        <v>1215</v>
      </c>
    </row>
    <row r="60" spans="1:6">
      <c r="A60" s="67" t="s">
        <v>316</v>
      </c>
      <c r="B60" s="469">
        <v>1501</v>
      </c>
      <c r="C60" s="469">
        <v>1265</v>
      </c>
      <c r="D60" s="283">
        <v>1126</v>
      </c>
      <c r="E60" s="54">
        <v>1139</v>
      </c>
      <c r="F60" s="60">
        <v>1113</v>
      </c>
    </row>
    <row r="61" spans="1:6">
      <c r="A61" s="61" t="s">
        <v>514</v>
      </c>
      <c r="B61" s="328">
        <v>130</v>
      </c>
      <c r="C61" s="328">
        <v>108</v>
      </c>
      <c r="D61" s="286">
        <v>99</v>
      </c>
      <c r="E61" s="54">
        <v>100</v>
      </c>
      <c r="F61" s="41">
        <v>101</v>
      </c>
    </row>
    <row r="62" spans="1:6">
      <c r="A62" s="635" t="s">
        <v>515</v>
      </c>
      <c r="B62" s="328">
        <v>1371</v>
      </c>
      <c r="C62" s="328">
        <v>1157</v>
      </c>
      <c r="D62" s="286">
        <v>1027</v>
      </c>
      <c r="E62" s="54">
        <v>1039</v>
      </c>
      <c r="F62" s="41">
        <v>1012</v>
      </c>
    </row>
    <row r="63" spans="1:6">
      <c r="A63" s="67" t="s">
        <v>317</v>
      </c>
      <c r="B63" s="469">
        <v>1441</v>
      </c>
      <c r="C63" s="469">
        <v>1232</v>
      </c>
      <c r="D63" s="283">
        <v>1028</v>
      </c>
      <c r="E63" s="54">
        <v>1152</v>
      </c>
      <c r="F63" s="60">
        <v>1090</v>
      </c>
    </row>
    <row r="64" spans="1:6">
      <c r="A64" s="61" t="s">
        <v>514</v>
      </c>
      <c r="B64" s="286">
        <v>364</v>
      </c>
      <c r="C64" s="286">
        <v>342</v>
      </c>
      <c r="D64" s="286">
        <v>211</v>
      </c>
      <c r="E64" s="54">
        <v>282</v>
      </c>
      <c r="F64" s="41">
        <v>258</v>
      </c>
    </row>
    <row r="65" spans="1:6">
      <c r="A65" s="635" t="s">
        <v>515</v>
      </c>
      <c r="B65" s="286">
        <v>1077</v>
      </c>
      <c r="C65" s="286">
        <v>690</v>
      </c>
      <c r="D65" s="286">
        <v>817</v>
      </c>
      <c r="E65" s="54">
        <v>870</v>
      </c>
      <c r="F65" s="41">
        <v>832</v>
      </c>
    </row>
    <row r="66" spans="1:6">
      <c r="A66" s="68" t="s">
        <v>318</v>
      </c>
      <c r="B66" s="283">
        <v>148</v>
      </c>
      <c r="C66" s="283">
        <v>124</v>
      </c>
      <c r="D66" s="283">
        <v>117</v>
      </c>
      <c r="E66" s="54">
        <v>117</v>
      </c>
      <c r="F66" s="60">
        <v>98</v>
      </c>
    </row>
    <row r="67" spans="1:6">
      <c r="A67" s="635" t="s">
        <v>515</v>
      </c>
      <c r="B67" s="286">
        <v>148</v>
      </c>
      <c r="C67" s="286">
        <v>124</v>
      </c>
      <c r="D67" s="286">
        <v>117</v>
      </c>
      <c r="E67" s="54">
        <v>117</v>
      </c>
      <c r="F67" s="41">
        <v>98</v>
      </c>
    </row>
    <row r="68" spans="1:6" ht="14.25">
      <c r="A68" s="38" t="s">
        <v>1136</v>
      </c>
      <c r="B68" s="286"/>
      <c r="C68" s="286"/>
      <c r="D68" s="286"/>
      <c r="E68" s="54"/>
    </row>
    <row r="69" spans="1:6">
      <c r="A69" s="67" t="s">
        <v>42</v>
      </c>
      <c r="B69" s="283">
        <v>5.3</v>
      </c>
      <c r="C69" s="283">
        <v>4.4000000000000004</v>
      </c>
      <c r="D69" s="283">
        <v>3.8</v>
      </c>
      <c r="E69" s="54">
        <v>3.8</v>
      </c>
      <c r="F69" s="60">
        <v>3.6</v>
      </c>
    </row>
    <row r="70" spans="1:6">
      <c r="A70" s="67" t="s">
        <v>312</v>
      </c>
      <c r="B70" s="283">
        <v>6.3</v>
      </c>
      <c r="C70" s="283">
        <v>5.4</v>
      </c>
      <c r="D70" s="283">
        <v>4.3</v>
      </c>
      <c r="E70" s="54">
        <v>4.3</v>
      </c>
      <c r="F70" s="60">
        <v>4.3</v>
      </c>
    </row>
    <row r="71" spans="1:6">
      <c r="A71" s="635" t="s">
        <v>515</v>
      </c>
      <c r="B71" s="286">
        <v>6.3</v>
      </c>
      <c r="C71" s="286">
        <v>5.4</v>
      </c>
      <c r="D71" s="286">
        <v>4.3</v>
      </c>
      <c r="E71" s="54">
        <v>4.3</v>
      </c>
      <c r="F71" s="41">
        <v>4.3</v>
      </c>
    </row>
    <row r="72" spans="1:6">
      <c r="A72" s="67" t="s">
        <v>313</v>
      </c>
      <c r="B72" s="283">
        <v>5.4</v>
      </c>
      <c r="C72" s="283">
        <v>4.7</v>
      </c>
      <c r="D72" s="283">
        <v>3.8</v>
      </c>
      <c r="E72" s="54">
        <v>3.7</v>
      </c>
      <c r="F72" s="60">
        <v>3.7</v>
      </c>
    </row>
    <row r="73" spans="1:6">
      <c r="A73" s="635" t="s">
        <v>515</v>
      </c>
      <c r="B73" s="286">
        <v>5.4</v>
      </c>
      <c r="C73" s="286">
        <v>4.7</v>
      </c>
      <c r="D73" s="286">
        <v>3.8</v>
      </c>
      <c r="E73" s="54">
        <v>3.7</v>
      </c>
      <c r="F73" s="41">
        <v>3.7</v>
      </c>
    </row>
    <row r="74" spans="1:6">
      <c r="A74" s="67" t="s">
        <v>314</v>
      </c>
      <c r="B74" s="283">
        <v>5.5</v>
      </c>
      <c r="C74" s="283">
        <v>4.8</v>
      </c>
      <c r="D74" s="283">
        <v>4.4000000000000004</v>
      </c>
      <c r="E74" s="54">
        <v>3.8</v>
      </c>
      <c r="F74" s="60">
        <v>3.8</v>
      </c>
    </row>
    <row r="75" spans="1:6">
      <c r="A75" s="635" t="s">
        <v>515</v>
      </c>
      <c r="B75" s="286">
        <v>5.5</v>
      </c>
      <c r="C75" s="286">
        <v>4.8</v>
      </c>
      <c r="D75" s="286">
        <v>4.4000000000000004</v>
      </c>
      <c r="E75" s="54">
        <v>3.8</v>
      </c>
      <c r="F75" s="41">
        <v>3.8</v>
      </c>
    </row>
    <row r="76" spans="1:6">
      <c r="A76" s="67" t="s">
        <v>315</v>
      </c>
      <c r="B76" s="283">
        <v>5.3</v>
      </c>
      <c r="C76" s="283">
        <v>4.3</v>
      </c>
      <c r="D76" s="283">
        <v>3.9</v>
      </c>
      <c r="E76" s="54">
        <v>3.9</v>
      </c>
      <c r="F76" s="60">
        <v>3.7</v>
      </c>
    </row>
    <row r="77" spans="1:6">
      <c r="A77" s="61" t="s">
        <v>514</v>
      </c>
      <c r="B77" s="286">
        <v>5.7</v>
      </c>
      <c r="C77" s="286">
        <v>6.8</v>
      </c>
      <c r="D77" s="286">
        <v>6.1</v>
      </c>
      <c r="E77" s="54">
        <v>4.5999999999999996</v>
      </c>
      <c r="F77" s="41">
        <v>4.5</v>
      </c>
    </row>
    <row r="78" spans="1:6">
      <c r="A78" s="635" t="s">
        <v>515</v>
      </c>
      <c r="B78" s="286">
        <v>5.2</v>
      </c>
      <c r="C78" s="286">
        <v>4.0999999999999996</v>
      </c>
      <c r="D78" s="286">
        <v>3.8</v>
      </c>
      <c r="E78" s="54">
        <v>3.8</v>
      </c>
      <c r="F78" s="41">
        <v>3.6</v>
      </c>
    </row>
    <row r="79" spans="1:6">
      <c r="A79" s="67" t="s">
        <v>316</v>
      </c>
      <c r="B79" s="283">
        <v>5</v>
      </c>
      <c r="C79" s="283">
        <v>4.0999999999999996</v>
      </c>
      <c r="D79" s="283">
        <v>3.6</v>
      </c>
      <c r="E79" s="54">
        <v>3.5</v>
      </c>
      <c r="F79" s="60">
        <v>3.4</v>
      </c>
    </row>
    <row r="80" spans="1:6">
      <c r="A80" s="61" t="s">
        <v>514</v>
      </c>
      <c r="B80" s="286">
        <v>7.3</v>
      </c>
      <c r="C80" s="286">
        <v>5.8</v>
      </c>
      <c r="D80" s="286">
        <v>6.2</v>
      </c>
      <c r="E80" s="54">
        <v>6.1</v>
      </c>
      <c r="F80" s="41">
        <v>6</v>
      </c>
    </row>
    <row r="81" spans="1:6">
      <c r="A81" s="635" t="s">
        <v>515</v>
      </c>
      <c r="B81" s="286">
        <v>4.9000000000000004</v>
      </c>
      <c r="C81" s="286">
        <v>4</v>
      </c>
      <c r="D81" s="286">
        <v>3.4</v>
      </c>
      <c r="E81" s="54">
        <v>3.4</v>
      </c>
      <c r="F81" s="41">
        <v>3.2</v>
      </c>
    </row>
    <row r="82" spans="1:6">
      <c r="A82" s="67" t="s">
        <v>317</v>
      </c>
      <c r="B82" s="283">
        <v>5.0999999999999996</v>
      </c>
      <c r="C82" s="283">
        <v>4.3</v>
      </c>
      <c r="D82" s="283">
        <v>3.6</v>
      </c>
      <c r="E82" s="54">
        <v>3.9</v>
      </c>
      <c r="F82" s="60">
        <v>3.7</v>
      </c>
    </row>
    <row r="83" spans="1:6">
      <c r="A83" s="61" t="s">
        <v>514</v>
      </c>
      <c r="B83" s="286">
        <v>5.9</v>
      </c>
      <c r="C83" s="286">
        <v>5.4</v>
      </c>
      <c r="D83" s="286">
        <v>3.4</v>
      </c>
      <c r="E83" s="54">
        <v>4.5</v>
      </c>
      <c r="F83" s="41">
        <v>4</v>
      </c>
    </row>
    <row r="84" spans="1:6">
      <c r="A84" s="635" t="s">
        <v>515</v>
      </c>
      <c r="B84" s="286">
        <v>4.9000000000000004</v>
      </c>
      <c r="C84" s="286">
        <v>4</v>
      </c>
      <c r="D84" s="286">
        <v>3.6</v>
      </c>
      <c r="E84" s="54">
        <v>3.8</v>
      </c>
      <c r="F84" s="41">
        <v>3.7</v>
      </c>
    </row>
    <row r="85" spans="1:6">
      <c r="A85" s="68" t="s">
        <v>318</v>
      </c>
      <c r="B85" s="283">
        <v>4.5999999999999996</v>
      </c>
      <c r="C85" s="283">
        <v>3.8</v>
      </c>
      <c r="D85" s="283">
        <v>3.2</v>
      </c>
      <c r="E85" s="54">
        <v>3.2</v>
      </c>
      <c r="F85" s="60">
        <v>2.6</v>
      </c>
    </row>
    <row r="86" spans="1:6">
      <c r="A86" s="635" t="s">
        <v>515</v>
      </c>
      <c r="B86" s="286">
        <v>4.5999999999999996</v>
      </c>
      <c r="C86" s="286">
        <v>3.8</v>
      </c>
      <c r="D86" s="286">
        <v>3.2</v>
      </c>
      <c r="E86" s="54">
        <v>3.2</v>
      </c>
      <c r="F86" s="41">
        <v>2.6</v>
      </c>
    </row>
    <row r="87" spans="1:6">
      <c r="A87" s="1429"/>
      <c r="B87" s="1336"/>
      <c r="C87" s="1336"/>
      <c r="D87" s="1336"/>
      <c r="E87" s="346"/>
      <c r="F87" s="369"/>
    </row>
    <row r="88" spans="1:6" ht="24" customHeight="1">
      <c r="A88" s="1980" t="s">
        <v>1145</v>
      </c>
      <c r="B88" s="1980"/>
      <c r="C88" s="1980"/>
      <c r="D88" s="1980"/>
      <c r="E88" s="1980"/>
    </row>
    <row r="89" spans="1:6" ht="33" customHeight="1">
      <c r="A89" s="1961" t="s">
        <v>554</v>
      </c>
      <c r="B89" s="1961"/>
      <c r="C89" s="1961"/>
      <c r="D89" s="54"/>
      <c r="E89" s="54"/>
    </row>
    <row r="90" spans="1:6" ht="18" customHeight="1">
      <c r="A90" s="1979" t="s">
        <v>555</v>
      </c>
      <c r="B90" s="1979"/>
      <c r="C90" s="1979"/>
      <c r="D90" s="346"/>
      <c r="E90" s="346"/>
      <c r="F90" s="369"/>
    </row>
    <row r="91" spans="1:6">
      <c r="A91" s="1454"/>
      <c r="B91" s="1455">
        <v>2020</v>
      </c>
      <c r="C91" s="1455">
        <v>2021</v>
      </c>
      <c r="D91" s="1456">
        <v>2022</v>
      </c>
      <c r="E91" s="1457">
        <v>2023</v>
      </c>
      <c r="F91" s="1654">
        <v>2024</v>
      </c>
    </row>
    <row r="92" spans="1:6" ht="24">
      <c r="A92" s="145" t="s">
        <v>786</v>
      </c>
      <c r="B92" s="41"/>
      <c r="C92" s="41"/>
      <c r="D92" s="54"/>
      <c r="E92" s="54"/>
    </row>
    <row r="93" spans="1:6">
      <c r="A93" s="67" t="s">
        <v>42</v>
      </c>
      <c r="B93" s="283">
        <v>219</v>
      </c>
      <c r="C93" s="283">
        <v>218</v>
      </c>
      <c r="D93" s="283">
        <v>242</v>
      </c>
      <c r="E93" s="939">
        <v>166</v>
      </c>
      <c r="F93" s="38">
        <v>164</v>
      </c>
    </row>
    <row r="94" spans="1:6">
      <c r="A94" s="67" t="s">
        <v>312</v>
      </c>
      <c r="B94" s="283">
        <v>14</v>
      </c>
      <c r="C94" s="283">
        <v>5</v>
      </c>
      <c r="D94" s="283">
        <v>15</v>
      </c>
      <c r="E94" s="54">
        <v>12</v>
      </c>
      <c r="F94" s="60">
        <v>5</v>
      </c>
    </row>
    <row r="95" spans="1:6">
      <c r="A95" s="635" t="s">
        <v>515</v>
      </c>
      <c r="B95" s="286">
        <v>14</v>
      </c>
      <c r="C95" s="286">
        <v>5</v>
      </c>
      <c r="D95" s="286">
        <v>15</v>
      </c>
      <c r="E95" s="54">
        <v>12</v>
      </c>
      <c r="F95" s="41">
        <v>5</v>
      </c>
    </row>
    <row r="96" spans="1:6">
      <c r="A96" s="67" t="s">
        <v>313</v>
      </c>
      <c r="B96" s="283">
        <v>33</v>
      </c>
      <c r="C96" s="283">
        <v>26</v>
      </c>
      <c r="D96" s="283">
        <v>26</v>
      </c>
      <c r="E96" s="54">
        <v>20</v>
      </c>
      <c r="F96" s="60">
        <v>23</v>
      </c>
    </row>
    <row r="97" spans="1:6">
      <c r="A97" s="635" t="s">
        <v>515</v>
      </c>
      <c r="B97" s="286">
        <v>33</v>
      </c>
      <c r="C97" s="286">
        <v>26</v>
      </c>
      <c r="D97" s="286">
        <v>26</v>
      </c>
      <c r="E97" s="54">
        <v>20</v>
      </c>
      <c r="F97" s="41">
        <v>23</v>
      </c>
    </row>
    <row r="98" spans="1:6">
      <c r="A98" s="67" t="s">
        <v>314</v>
      </c>
      <c r="B98" s="283">
        <v>17</v>
      </c>
      <c r="C98" s="283">
        <v>16</v>
      </c>
      <c r="D98" s="283">
        <v>21</v>
      </c>
      <c r="E98" s="54">
        <v>16</v>
      </c>
      <c r="F98" s="60">
        <v>9</v>
      </c>
    </row>
    <row r="99" spans="1:6">
      <c r="A99" s="635" t="s">
        <v>515</v>
      </c>
      <c r="B99" s="286">
        <v>17</v>
      </c>
      <c r="C99" s="286">
        <v>16</v>
      </c>
      <c r="D99" s="286">
        <v>21</v>
      </c>
      <c r="E99" s="54">
        <v>16</v>
      </c>
      <c r="F99" s="41">
        <v>9</v>
      </c>
    </row>
    <row r="100" spans="1:6">
      <c r="A100" s="67" t="s">
        <v>315</v>
      </c>
      <c r="B100" s="283">
        <v>59</v>
      </c>
      <c r="C100" s="283">
        <v>59</v>
      </c>
      <c r="D100" s="283">
        <v>71</v>
      </c>
      <c r="E100" s="54">
        <v>46</v>
      </c>
      <c r="F100" s="60">
        <v>57</v>
      </c>
    </row>
    <row r="101" spans="1:6">
      <c r="A101" s="61" t="s">
        <v>514</v>
      </c>
      <c r="B101" s="286">
        <v>31</v>
      </c>
      <c r="C101" s="286">
        <v>19</v>
      </c>
      <c r="D101" s="286">
        <v>27</v>
      </c>
      <c r="E101" s="54">
        <v>24</v>
      </c>
      <c r="F101" s="41">
        <v>36</v>
      </c>
    </row>
    <row r="102" spans="1:6">
      <c r="A102" s="635" t="s">
        <v>515</v>
      </c>
      <c r="B102" s="286">
        <v>28</v>
      </c>
      <c r="C102" s="286">
        <v>40</v>
      </c>
      <c r="D102" s="286">
        <v>44</v>
      </c>
      <c r="E102" s="54">
        <v>22</v>
      </c>
      <c r="F102" s="41">
        <v>21</v>
      </c>
    </row>
    <row r="103" spans="1:6">
      <c r="A103" s="67" t="s">
        <v>316</v>
      </c>
      <c r="B103" s="283">
        <v>37</v>
      </c>
      <c r="C103" s="283">
        <v>56</v>
      </c>
      <c r="D103" s="283">
        <v>50</v>
      </c>
      <c r="E103" s="939">
        <v>34</v>
      </c>
      <c r="F103" s="60">
        <v>39</v>
      </c>
    </row>
    <row r="104" spans="1:6">
      <c r="A104" s="61" t="s">
        <v>514</v>
      </c>
      <c r="B104" s="286">
        <v>14</v>
      </c>
      <c r="C104" s="286">
        <v>18</v>
      </c>
      <c r="D104" s="286">
        <v>28</v>
      </c>
      <c r="E104" s="54">
        <v>16</v>
      </c>
      <c r="F104" s="41">
        <v>24</v>
      </c>
    </row>
    <row r="105" spans="1:6">
      <c r="A105" s="635" t="s">
        <v>515</v>
      </c>
      <c r="B105" s="286">
        <v>23</v>
      </c>
      <c r="C105" s="286">
        <v>38</v>
      </c>
      <c r="D105" s="286">
        <v>22</v>
      </c>
      <c r="E105" s="54">
        <v>18</v>
      </c>
      <c r="F105" s="41">
        <v>15</v>
      </c>
    </row>
    <row r="106" spans="1:6">
      <c r="A106" s="67" t="s">
        <v>317</v>
      </c>
      <c r="B106" s="283">
        <v>52</v>
      </c>
      <c r="C106" s="283">
        <v>51</v>
      </c>
      <c r="D106" s="283">
        <v>49</v>
      </c>
      <c r="E106" s="54">
        <v>33</v>
      </c>
      <c r="F106" s="60">
        <v>28</v>
      </c>
    </row>
    <row r="107" spans="1:6">
      <c r="A107" s="61" t="s">
        <v>514</v>
      </c>
      <c r="B107" s="286">
        <v>31</v>
      </c>
      <c r="C107" s="286">
        <v>23</v>
      </c>
      <c r="D107" s="286">
        <v>28</v>
      </c>
      <c r="E107" s="54">
        <v>25</v>
      </c>
      <c r="F107" s="41">
        <v>16</v>
      </c>
    </row>
    <row r="108" spans="1:6">
      <c r="A108" s="635" t="s">
        <v>515</v>
      </c>
      <c r="B108" s="286">
        <v>21</v>
      </c>
      <c r="C108" s="286">
        <v>28</v>
      </c>
      <c r="D108" s="286">
        <v>21</v>
      </c>
      <c r="E108" s="54">
        <v>8</v>
      </c>
      <c r="F108" s="41">
        <v>12</v>
      </c>
    </row>
    <row r="109" spans="1:6">
      <c r="A109" s="68" t="s">
        <v>318</v>
      </c>
      <c r="B109" s="283">
        <v>7</v>
      </c>
      <c r="C109" s="283">
        <v>5</v>
      </c>
      <c r="D109" s="283">
        <v>10</v>
      </c>
      <c r="E109" s="54">
        <v>5</v>
      </c>
      <c r="F109" s="60">
        <v>3</v>
      </c>
    </row>
    <row r="110" spans="1:6">
      <c r="A110" s="635" t="s">
        <v>515</v>
      </c>
      <c r="B110" s="286">
        <v>7</v>
      </c>
      <c r="C110" s="286">
        <v>5</v>
      </c>
      <c r="D110" s="286">
        <v>10</v>
      </c>
      <c r="E110" s="54">
        <v>5</v>
      </c>
      <c r="F110" s="41">
        <v>3</v>
      </c>
    </row>
    <row r="111" spans="1:6" ht="12.75" customHeight="1">
      <c r="A111" s="145" t="s">
        <v>556</v>
      </c>
      <c r="B111" s="41"/>
      <c r="C111" s="41"/>
      <c r="D111" s="54"/>
      <c r="E111" s="54"/>
    </row>
    <row r="112" spans="1:6">
      <c r="A112" s="67" t="s">
        <v>42</v>
      </c>
      <c r="B112" s="283">
        <v>6.7</v>
      </c>
      <c r="C112" s="283">
        <v>7.7</v>
      </c>
      <c r="D112" s="283">
        <v>8.1</v>
      </c>
      <c r="E112" s="54">
        <v>4.7</v>
      </c>
      <c r="F112" s="60">
        <v>5.2</v>
      </c>
    </row>
    <row r="113" spans="1:6">
      <c r="A113" s="67" t="s">
        <v>312</v>
      </c>
      <c r="B113" s="283">
        <v>8.4</v>
      </c>
      <c r="C113" s="283">
        <v>3.9</v>
      </c>
      <c r="D113" s="283">
        <v>11.9</v>
      </c>
      <c r="E113" s="54">
        <v>6.3</v>
      </c>
      <c r="F113" s="60">
        <v>2.8</v>
      </c>
    </row>
    <row r="114" spans="1:6">
      <c r="A114" s="635" t="s">
        <v>515</v>
      </c>
      <c r="B114" s="286">
        <v>8.4</v>
      </c>
      <c r="C114" s="286">
        <v>3.9</v>
      </c>
      <c r="D114" s="286">
        <v>11.9</v>
      </c>
      <c r="E114" s="54">
        <v>6.3</v>
      </c>
      <c r="F114" s="41">
        <v>2.8</v>
      </c>
    </row>
    <row r="115" spans="1:6">
      <c r="A115" s="67" t="s">
        <v>313</v>
      </c>
      <c r="B115" s="283">
        <v>8.6999999999999993</v>
      </c>
      <c r="C115" s="283">
        <v>8</v>
      </c>
      <c r="D115" s="283">
        <v>7.4</v>
      </c>
      <c r="E115" s="54">
        <v>5.4</v>
      </c>
      <c r="F115" s="60">
        <v>6.3</v>
      </c>
    </row>
    <row r="116" spans="1:6">
      <c r="A116" s="635" t="s">
        <v>515</v>
      </c>
      <c r="B116" s="286">
        <v>8.6999999999999993</v>
      </c>
      <c r="C116" s="286">
        <v>8</v>
      </c>
      <c r="D116" s="286">
        <v>7.4</v>
      </c>
      <c r="E116" s="54">
        <v>5.4</v>
      </c>
      <c r="F116" s="41">
        <v>6.3</v>
      </c>
    </row>
    <row r="117" spans="1:6">
      <c r="A117" s="67" t="s">
        <v>314</v>
      </c>
      <c r="B117" s="283">
        <v>9.1</v>
      </c>
      <c r="C117" s="283">
        <v>11</v>
      </c>
      <c r="D117" s="283">
        <v>14.8</v>
      </c>
      <c r="E117" s="54">
        <v>8.5</v>
      </c>
      <c r="F117" s="60">
        <v>5</v>
      </c>
    </row>
    <row r="118" spans="1:6">
      <c r="A118" s="635" t="s">
        <v>515</v>
      </c>
      <c r="B118" s="286">
        <v>9.1</v>
      </c>
      <c r="C118" s="286">
        <v>11</v>
      </c>
      <c r="D118" s="286">
        <v>14.8</v>
      </c>
      <c r="E118" s="54">
        <v>8.5</v>
      </c>
      <c r="F118" s="41">
        <v>5</v>
      </c>
    </row>
    <row r="119" spans="1:6">
      <c r="A119" s="67" t="s">
        <v>315</v>
      </c>
      <c r="B119" s="283">
        <v>5.5</v>
      </c>
      <c r="C119" s="283">
        <v>6.6</v>
      </c>
      <c r="D119" s="283">
        <v>7.1</v>
      </c>
      <c r="E119" s="54">
        <v>3.7</v>
      </c>
      <c r="F119" s="60">
        <v>6.1</v>
      </c>
    </row>
    <row r="120" spans="1:6">
      <c r="A120" s="61" t="s">
        <v>514</v>
      </c>
      <c r="B120" s="302">
        <v>44.7</v>
      </c>
      <c r="C120" s="302">
        <v>26.1</v>
      </c>
      <c r="D120" s="286">
        <v>61.1</v>
      </c>
      <c r="E120" s="54">
        <v>37.5</v>
      </c>
      <c r="F120" s="41">
        <v>27.1</v>
      </c>
    </row>
    <row r="121" spans="1:6">
      <c r="A121" s="635" t="s">
        <v>515</v>
      </c>
      <c r="B121" s="286">
        <v>2.8</v>
      </c>
      <c r="C121" s="286">
        <v>4.9000000000000004</v>
      </c>
      <c r="D121" s="286">
        <v>4.5999999999999996</v>
      </c>
      <c r="E121" s="54">
        <v>1.9</v>
      </c>
      <c r="F121" s="41">
        <v>2.6</v>
      </c>
    </row>
    <row r="122" spans="1:6">
      <c r="A122" s="67" t="s">
        <v>316</v>
      </c>
      <c r="B122" s="283">
        <v>4.9000000000000004</v>
      </c>
      <c r="C122" s="283">
        <v>8.1999999999999993</v>
      </c>
      <c r="D122" s="283">
        <v>7.1</v>
      </c>
      <c r="E122" s="54">
        <v>4.5</v>
      </c>
      <c r="F122" s="60">
        <v>5.2</v>
      </c>
    </row>
    <row r="123" spans="1:6">
      <c r="A123" s="61" t="s">
        <v>514</v>
      </c>
      <c r="B123" s="286">
        <v>17</v>
      </c>
      <c r="C123" s="286">
        <v>26.6</v>
      </c>
      <c r="D123" s="286">
        <v>70</v>
      </c>
      <c r="E123" s="54">
        <v>39.799999999999997</v>
      </c>
      <c r="F123" s="41">
        <v>62.8</v>
      </c>
    </row>
    <row r="124" spans="1:6">
      <c r="A124" s="635" t="s">
        <v>515</v>
      </c>
      <c r="B124" s="286">
        <v>3.4</v>
      </c>
      <c r="C124" s="286">
        <v>6.2</v>
      </c>
      <c r="D124" s="286">
        <v>3.3</v>
      </c>
      <c r="E124" s="54">
        <v>2.5</v>
      </c>
      <c r="F124" s="41">
        <v>2.1</v>
      </c>
    </row>
    <row r="125" spans="1:6">
      <c r="A125" s="67" t="s">
        <v>317</v>
      </c>
      <c r="B125" s="283">
        <v>8.1999999999999993</v>
      </c>
      <c r="C125" s="283">
        <v>9</v>
      </c>
      <c r="D125" s="283">
        <v>8.4</v>
      </c>
      <c r="E125" s="54">
        <v>4.9000000000000004</v>
      </c>
      <c r="F125" s="60">
        <v>4.4000000000000004</v>
      </c>
    </row>
    <row r="126" spans="1:6">
      <c r="A126" s="61" t="s">
        <v>514</v>
      </c>
      <c r="B126" s="286">
        <v>18.3</v>
      </c>
      <c r="C126" s="286">
        <v>14.8</v>
      </c>
      <c r="D126" s="286">
        <v>25</v>
      </c>
      <c r="E126" s="54">
        <v>15.6</v>
      </c>
      <c r="F126" s="41">
        <v>10.4</v>
      </c>
    </row>
    <row r="127" spans="1:6">
      <c r="A127" s="635" t="s">
        <v>515</v>
      </c>
      <c r="B127" s="302">
        <v>4.5</v>
      </c>
      <c r="C127" s="302">
        <v>6.8</v>
      </c>
      <c r="D127" s="286">
        <v>4.5</v>
      </c>
      <c r="E127" s="54">
        <v>1.6</v>
      </c>
      <c r="F127" s="41">
        <v>2.5</v>
      </c>
    </row>
    <row r="128" spans="1:6">
      <c r="A128" s="68" t="s">
        <v>318</v>
      </c>
      <c r="B128" s="283">
        <v>9.1999999999999993</v>
      </c>
      <c r="C128" s="283">
        <v>6.3</v>
      </c>
      <c r="D128" s="283">
        <v>13.9</v>
      </c>
      <c r="E128" s="54">
        <v>5.3</v>
      </c>
      <c r="F128" s="60">
        <v>3.4</v>
      </c>
    </row>
    <row r="129" spans="1:6" ht="13.5" thickBot="1">
      <c r="A129" s="1449" t="s">
        <v>515</v>
      </c>
      <c r="B129" s="487">
        <v>9.1999999999999993</v>
      </c>
      <c r="C129" s="487">
        <v>6.3</v>
      </c>
      <c r="D129" s="487">
        <v>13.9</v>
      </c>
      <c r="E129" s="346">
        <v>5.3</v>
      </c>
      <c r="F129" s="1796">
        <v>3.4</v>
      </c>
    </row>
    <row r="130" spans="1:6">
      <c r="A130" s="1982"/>
      <c r="B130" s="1982"/>
      <c r="C130" s="1982"/>
      <c r="D130" s="1982"/>
      <c r="E130" s="1982"/>
    </row>
    <row r="131" spans="1:6" ht="15.75">
      <c r="A131" s="1981" t="s">
        <v>557</v>
      </c>
      <c r="B131" s="1981"/>
      <c r="C131" s="1981"/>
      <c r="D131" s="1981"/>
      <c r="E131" s="54"/>
    </row>
    <row r="132" spans="1:6" ht="15.75">
      <c r="A132" s="1979" t="s">
        <v>188</v>
      </c>
      <c r="B132" s="1979"/>
      <c r="C132" s="1979"/>
      <c r="D132" s="1979"/>
      <c r="E132" s="346"/>
      <c r="F132" s="369"/>
    </row>
    <row r="133" spans="1:6">
      <c r="A133" s="1458"/>
      <c r="B133" s="1459">
        <v>2020</v>
      </c>
      <c r="C133" s="1459">
        <v>2021</v>
      </c>
      <c r="D133" s="1452">
        <v>2022</v>
      </c>
      <c r="E133" s="1372">
        <v>2023</v>
      </c>
      <c r="F133" s="1656">
        <v>2024</v>
      </c>
    </row>
    <row r="134" spans="1:6">
      <c r="A134" s="38" t="s">
        <v>558</v>
      </c>
      <c r="B134" s="303"/>
      <c r="C134" s="303"/>
      <c r="D134" s="303"/>
      <c r="E134" s="54"/>
    </row>
    <row r="135" spans="1:6">
      <c r="A135" s="67" t="s">
        <v>42</v>
      </c>
      <c r="B135" s="469">
        <v>8515</v>
      </c>
      <c r="C135" s="469">
        <v>9980</v>
      </c>
      <c r="D135" s="283">
        <v>10924</v>
      </c>
      <c r="E135" s="939">
        <v>10097</v>
      </c>
      <c r="F135" s="60">
        <v>9514</v>
      </c>
    </row>
    <row r="136" spans="1:6">
      <c r="A136" s="67" t="s">
        <v>312</v>
      </c>
      <c r="B136" s="469">
        <v>486</v>
      </c>
      <c r="C136" s="469">
        <v>540</v>
      </c>
      <c r="D136" s="283">
        <v>708</v>
      </c>
      <c r="E136" s="54">
        <v>583</v>
      </c>
      <c r="F136" s="60">
        <v>530</v>
      </c>
    </row>
    <row r="137" spans="1:6">
      <c r="A137" s="635" t="s">
        <v>515</v>
      </c>
      <c r="B137" s="328">
        <v>486</v>
      </c>
      <c r="C137" s="328">
        <v>540</v>
      </c>
      <c r="D137" s="286">
        <v>708</v>
      </c>
      <c r="E137" s="54">
        <v>583</v>
      </c>
      <c r="F137" s="41">
        <v>530</v>
      </c>
    </row>
    <row r="138" spans="1:6">
      <c r="A138" s="67" t="s">
        <v>313</v>
      </c>
      <c r="B138" s="469">
        <v>1050</v>
      </c>
      <c r="C138" s="469">
        <v>1084</v>
      </c>
      <c r="D138" s="283">
        <v>1226</v>
      </c>
      <c r="E138" s="54">
        <v>1039</v>
      </c>
      <c r="F138" s="60">
        <v>1114</v>
      </c>
    </row>
    <row r="139" spans="1:6">
      <c r="A139" s="61" t="s">
        <v>515</v>
      </c>
      <c r="B139" s="328">
        <v>1050</v>
      </c>
      <c r="C139" s="328">
        <v>1084</v>
      </c>
      <c r="D139" s="286">
        <v>1226</v>
      </c>
      <c r="E139" s="54">
        <v>1039</v>
      </c>
      <c r="F139" s="41">
        <v>1114</v>
      </c>
    </row>
    <row r="140" spans="1:6">
      <c r="A140" s="67" t="s">
        <v>314</v>
      </c>
      <c r="B140" s="469">
        <v>492</v>
      </c>
      <c r="C140" s="469">
        <v>544</v>
      </c>
      <c r="D140" s="283">
        <v>579</v>
      </c>
      <c r="E140" s="54">
        <v>644</v>
      </c>
      <c r="F140" s="60">
        <v>622</v>
      </c>
    </row>
    <row r="141" spans="1:6">
      <c r="A141" s="61" t="s">
        <v>515</v>
      </c>
      <c r="B141" s="328">
        <v>492</v>
      </c>
      <c r="C141" s="328">
        <v>544</v>
      </c>
      <c r="D141" s="286">
        <v>579</v>
      </c>
      <c r="E141" s="54">
        <v>644</v>
      </c>
      <c r="F141" s="41">
        <v>622</v>
      </c>
    </row>
    <row r="142" spans="1:6">
      <c r="A142" s="67" t="s">
        <v>315</v>
      </c>
      <c r="B142" s="469">
        <v>2737</v>
      </c>
      <c r="C142" s="469">
        <v>3464</v>
      </c>
      <c r="D142" s="283">
        <v>3764</v>
      </c>
      <c r="E142" s="54">
        <v>3445</v>
      </c>
      <c r="F142" s="60">
        <v>2901</v>
      </c>
    </row>
    <row r="143" spans="1:6">
      <c r="A143" s="61" t="s">
        <v>514</v>
      </c>
      <c r="B143" s="328">
        <v>102</v>
      </c>
      <c r="C143" s="328">
        <v>256</v>
      </c>
      <c r="D143" s="286">
        <v>172</v>
      </c>
      <c r="E143" s="54">
        <v>154</v>
      </c>
      <c r="F143" s="41">
        <v>419</v>
      </c>
    </row>
    <row r="144" spans="1:6">
      <c r="A144" s="61" t="s">
        <v>515</v>
      </c>
      <c r="B144" s="328">
        <v>2635</v>
      </c>
      <c r="C144" s="328">
        <v>3208</v>
      </c>
      <c r="D144" s="286">
        <v>3592</v>
      </c>
      <c r="E144" s="54">
        <v>3291</v>
      </c>
      <c r="F144" s="41">
        <v>2482</v>
      </c>
    </row>
    <row r="145" spans="1:6">
      <c r="A145" s="67" t="s">
        <v>316</v>
      </c>
      <c r="B145" s="469">
        <v>1818</v>
      </c>
      <c r="C145" s="469">
        <v>2175</v>
      </c>
      <c r="D145" s="283">
        <v>2348</v>
      </c>
      <c r="E145" s="54">
        <v>2133</v>
      </c>
      <c r="F145" s="60">
        <v>2131</v>
      </c>
    </row>
    <row r="146" spans="1:6">
      <c r="A146" s="61" t="s">
        <v>514</v>
      </c>
      <c r="B146" s="328">
        <v>267</v>
      </c>
      <c r="C146" s="328">
        <v>369</v>
      </c>
      <c r="D146" s="286">
        <v>126</v>
      </c>
      <c r="E146" s="54">
        <v>95</v>
      </c>
      <c r="F146" s="41">
        <v>120</v>
      </c>
    </row>
    <row r="147" spans="1:6">
      <c r="A147" s="61" t="s">
        <v>515</v>
      </c>
      <c r="B147" s="328">
        <v>1551</v>
      </c>
      <c r="C147" s="328">
        <v>1806</v>
      </c>
      <c r="D147" s="286">
        <v>2222</v>
      </c>
      <c r="E147" s="54">
        <v>2038</v>
      </c>
      <c r="F147" s="41">
        <v>2011</v>
      </c>
    </row>
    <row r="148" spans="1:6">
      <c r="A148" s="67" t="s">
        <v>317</v>
      </c>
      <c r="B148" s="469">
        <v>1684</v>
      </c>
      <c r="C148" s="469">
        <v>1910</v>
      </c>
      <c r="D148" s="283">
        <v>2085</v>
      </c>
      <c r="E148" s="54">
        <v>2022</v>
      </c>
      <c r="F148" s="60">
        <v>1986</v>
      </c>
    </row>
    <row r="149" spans="1:6">
      <c r="A149" s="61" t="s">
        <v>514</v>
      </c>
      <c r="B149" s="328">
        <v>463</v>
      </c>
      <c r="C149" s="328">
        <v>451</v>
      </c>
      <c r="D149" s="286">
        <v>468</v>
      </c>
      <c r="E149" s="54">
        <v>436</v>
      </c>
      <c r="F149" s="41">
        <v>473</v>
      </c>
    </row>
    <row r="150" spans="1:6">
      <c r="A150" s="61" t="s">
        <v>515</v>
      </c>
      <c r="B150" s="328">
        <v>1221</v>
      </c>
      <c r="C150" s="328">
        <v>1459</v>
      </c>
      <c r="D150" s="286">
        <v>1617</v>
      </c>
      <c r="E150" s="54">
        <v>1586</v>
      </c>
      <c r="F150" s="41">
        <v>1513</v>
      </c>
    </row>
    <row r="151" spans="1:6">
      <c r="A151" s="68" t="s">
        <v>318</v>
      </c>
      <c r="B151" s="469">
        <v>248</v>
      </c>
      <c r="C151" s="469">
        <v>263</v>
      </c>
      <c r="D151" s="283">
        <v>214</v>
      </c>
      <c r="E151" s="54">
        <v>231</v>
      </c>
      <c r="F151" s="60">
        <v>230</v>
      </c>
    </row>
    <row r="152" spans="1:6">
      <c r="A152" s="1429" t="s">
        <v>515</v>
      </c>
      <c r="B152" s="1460">
        <v>248</v>
      </c>
      <c r="C152" s="1460">
        <v>263</v>
      </c>
      <c r="D152" s="487">
        <v>214</v>
      </c>
      <c r="E152" s="346">
        <v>231</v>
      </c>
      <c r="F152" s="53">
        <v>230</v>
      </c>
    </row>
    <row r="153" spans="1:6">
      <c r="A153" s="61"/>
      <c r="B153" s="309"/>
      <c r="C153" s="309"/>
      <c r="D153" s="303"/>
      <c r="E153" s="54"/>
    </row>
    <row r="154" spans="1:6" ht="14.25">
      <c r="A154" s="60" t="s">
        <v>1138</v>
      </c>
      <c r="B154" s="342"/>
      <c r="C154" s="342"/>
      <c r="D154" s="343"/>
      <c r="E154" s="54"/>
    </row>
    <row r="155" spans="1:6">
      <c r="A155" s="67" t="s">
        <v>42</v>
      </c>
      <c r="B155" s="283">
        <v>6.2</v>
      </c>
      <c r="C155" s="283">
        <v>7.1</v>
      </c>
      <c r="D155" s="283">
        <v>7.5</v>
      </c>
      <c r="E155" s="54">
        <v>6.8</v>
      </c>
      <c r="F155" s="60">
        <v>6.8</v>
      </c>
    </row>
    <row r="156" spans="1:6">
      <c r="A156" s="67" t="s">
        <v>312</v>
      </c>
      <c r="B156" s="283">
        <v>5.6</v>
      </c>
      <c r="C156" s="283">
        <v>6.2</v>
      </c>
      <c r="D156" s="283">
        <v>7.7</v>
      </c>
      <c r="E156" s="54">
        <v>6.3</v>
      </c>
      <c r="F156" s="60">
        <v>5.6</v>
      </c>
    </row>
    <row r="157" spans="1:6">
      <c r="A157" s="61" t="s">
        <v>515</v>
      </c>
      <c r="B157" s="286">
        <v>5.6</v>
      </c>
      <c r="C157" s="286">
        <v>6.2</v>
      </c>
      <c r="D157" s="286">
        <v>7.7</v>
      </c>
      <c r="E157" s="54">
        <v>6.3</v>
      </c>
      <c r="F157" s="41">
        <v>5.6</v>
      </c>
    </row>
    <row r="158" spans="1:6">
      <c r="A158" s="67" t="s">
        <v>313</v>
      </c>
      <c r="B158" s="283">
        <v>7.7</v>
      </c>
      <c r="C158" s="283">
        <v>7.8</v>
      </c>
      <c r="D158" s="283">
        <v>8.6</v>
      </c>
      <c r="E158" s="54">
        <v>7.1</v>
      </c>
      <c r="F158" s="60">
        <v>7.5</v>
      </c>
    </row>
    <row r="159" spans="1:6">
      <c r="A159" s="61" t="s">
        <v>515</v>
      </c>
      <c r="B159" s="286">
        <v>7.7</v>
      </c>
      <c r="C159" s="286">
        <v>7.8</v>
      </c>
      <c r="D159" s="286">
        <v>8.6</v>
      </c>
      <c r="E159" s="54">
        <v>7.1</v>
      </c>
      <c r="F159" s="41">
        <v>7.5</v>
      </c>
    </row>
    <row r="160" spans="1:6">
      <c r="A160" s="67" t="s">
        <v>314</v>
      </c>
      <c r="B160" s="283">
        <v>4.9000000000000004</v>
      </c>
      <c r="C160" s="283">
        <v>5.4</v>
      </c>
      <c r="D160" s="283">
        <v>5.8</v>
      </c>
      <c r="E160" s="54">
        <v>6.4</v>
      </c>
      <c r="F160" s="60">
        <v>6.1</v>
      </c>
    </row>
    <row r="161" spans="1:6">
      <c r="A161" s="61" t="s">
        <v>515</v>
      </c>
      <c r="B161" s="286">
        <v>4.9000000000000004</v>
      </c>
      <c r="C161" s="286">
        <v>5.4</v>
      </c>
      <c r="D161" s="286">
        <v>5.8</v>
      </c>
      <c r="E161" s="54">
        <v>6.4</v>
      </c>
      <c r="F161" s="41">
        <v>6.1</v>
      </c>
    </row>
    <row r="162" spans="1:6">
      <c r="A162" s="67" t="s">
        <v>315</v>
      </c>
      <c r="B162" s="283">
        <v>6.2</v>
      </c>
      <c r="C162" s="283">
        <v>7.7</v>
      </c>
      <c r="D162" s="283">
        <v>8</v>
      </c>
      <c r="E162" s="54">
        <v>7.1</v>
      </c>
      <c r="F162" s="60">
        <v>7.3</v>
      </c>
    </row>
    <row r="163" spans="1:6">
      <c r="A163" s="61" t="s">
        <v>514</v>
      </c>
      <c r="B163" s="286">
        <v>3.9</v>
      </c>
      <c r="C163" s="286">
        <v>9.5</v>
      </c>
      <c r="D163" s="286">
        <v>6.3</v>
      </c>
      <c r="E163" s="54">
        <v>5.5</v>
      </c>
      <c r="F163" s="41">
        <v>7.4</v>
      </c>
    </row>
    <row r="164" spans="1:6">
      <c r="A164" s="61" t="s">
        <v>515</v>
      </c>
      <c r="B164" s="286">
        <v>6.3</v>
      </c>
      <c r="C164" s="286">
        <v>7.5</v>
      </c>
      <c r="D164" s="286">
        <v>8.1</v>
      </c>
      <c r="E164" s="54">
        <v>7.2</v>
      </c>
      <c r="F164" s="41">
        <v>7.3</v>
      </c>
    </row>
    <row r="165" spans="1:6">
      <c r="A165" s="67" t="s">
        <v>316</v>
      </c>
      <c r="B165" s="283">
        <v>6.1</v>
      </c>
      <c r="C165" s="283">
        <v>7.1</v>
      </c>
      <c r="D165" s="283">
        <v>7.4</v>
      </c>
      <c r="E165" s="54">
        <v>6.6</v>
      </c>
      <c r="F165" s="60">
        <v>6.5</v>
      </c>
    </row>
    <row r="166" spans="1:6">
      <c r="A166" s="61" t="s">
        <v>514</v>
      </c>
      <c r="B166" s="286">
        <v>14.9</v>
      </c>
      <c r="C166" s="286">
        <v>19.899999999999999</v>
      </c>
      <c r="D166" s="286">
        <v>7.9</v>
      </c>
      <c r="E166" s="54">
        <v>5.8</v>
      </c>
      <c r="F166" s="41">
        <v>7.2</v>
      </c>
    </row>
    <row r="167" spans="1:6">
      <c r="A167" s="61" t="s">
        <v>515</v>
      </c>
      <c r="B167" s="286">
        <v>5.5</v>
      </c>
      <c r="C167" s="286">
        <v>6.3</v>
      </c>
      <c r="D167" s="286">
        <v>7.4</v>
      </c>
      <c r="E167" s="54">
        <v>6.6</v>
      </c>
      <c r="F167" s="41">
        <v>6.4</v>
      </c>
    </row>
    <row r="168" spans="1:6">
      <c r="A168" s="67" t="s">
        <v>317</v>
      </c>
      <c r="B168" s="283">
        <v>6</v>
      </c>
      <c r="C168" s="283">
        <v>6.7</v>
      </c>
      <c r="D168" s="283">
        <v>7.2</v>
      </c>
      <c r="E168" s="54">
        <v>6.9</v>
      </c>
      <c r="F168" s="60">
        <v>6.7</v>
      </c>
    </row>
    <row r="169" spans="1:6">
      <c r="A169" s="61" t="s">
        <v>514</v>
      </c>
      <c r="B169" s="286">
        <v>7.4</v>
      </c>
      <c r="C169" s="286">
        <v>7.1</v>
      </c>
      <c r="D169" s="286">
        <v>7.5</v>
      </c>
      <c r="E169" s="54">
        <v>6.9</v>
      </c>
      <c r="F169" s="41">
        <v>7.3</v>
      </c>
    </row>
    <row r="170" spans="1:6">
      <c r="A170" s="61" t="s">
        <v>515</v>
      </c>
      <c r="B170" s="302">
        <v>5.6</v>
      </c>
      <c r="C170" s="302">
        <v>6.6</v>
      </c>
      <c r="D170" s="286">
        <v>7.1</v>
      </c>
      <c r="E170" s="54">
        <v>6.9</v>
      </c>
      <c r="F170" s="41">
        <v>6.5</v>
      </c>
    </row>
    <row r="171" spans="1:6">
      <c r="A171" s="68" t="s">
        <v>318</v>
      </c>
      <c r="B171" s="283">
        <v>7.8</v>
      </c>
      <c r="C171" s="283">
        <v>8.1</v>
      </c>
      <c r="D171" s="283">
        <v>5.9</v>
      </c>
      <c r="E171" s="54">
        <v>6.2</v>
      </c>
      <c r="F171" s="60">
        <v>6.1</v>
      </c>
    </row>
    <row r="172" spans="1:6" ht="13.5" thickBot="1">
      <c r="A172" s="1429" t="s">
        <v>515</v>
      </c>
      <c r="B172" s="487">
        <v>7.8</v>
      </c>
      <c r="C172" s="487">
        <v>8.1</v>
      </c>
      <c r="D172" s="487">
        <v>5.9</v>
      </c>
      <c r="E172" s="346">
        <v>6.2</v>
      </c>
      <c r="F172" s="1796">
        <v>6.1</v>
      </c>
    </row>
    <row r="173" spans="1:6" ht="25.5" customHeight="1">
      <c r="A173" s="1980" t="s">
        <v>1144</v>
      </c>
      <c r="B173" s="1980"/>
      <c r="C173" s="1980"/>
      <c r="D173" s="1980"/>
      <c r="E173" s="1980"/>
    </row>
    <row r="174" spans="1:6" ht="30.75" customHeight="1">
      <c r="A174" s="1981" t="s">
        <v>559</v>
      </c>
      <c r="B174" s="1981"/>
      <c r="C174" s="1981"/>
      <c r="D174" s="1981"/>
      <c r="E174" s="54"/>
    </row>
    <row r="175" spans="1:6" ht="15.75">
      <c r="A175" s="1979" t="s">
        <v>188</v>
      </c>
      <c r="B175" s="1979"/>
      <c r="C175" s="1979"/>
      <c r="D175" s="1979"/>
      <c r="E175" s="346"/>
      <c r="F175" s="369"/>
    </row>
    <row r="176" spans="1:6">
      <c r="A176" s="1458"/>
      <c r="B176" s="1459">
        <v>2020</v>
      </c>
      <c r="C176" s="1459">
        <v>2021</v>
      </c>
      <c r="D176" s="1452">
        <v>2022</v>
      </c>
      <c r="E176" s="1372">
        <v>2023</v>
      </c>
      <c r="F176" s="1654">
        <v>2024</v>
      </c>
    </row>
    <row r="177" spans="1:6">
      <c r="A177" s="38" t="s">
        <v>560</v>
      </c>
      <c r="B177" s="303"/>
      <c r="C177" s="303"/>
      <c r="D177" s="303"/>
      <c r="E177" s="54"/>
    </row>
    <row r="178" spans="1:6">
      <c r="A178" s="67" t="s">
        <v>42</v>
      </c>
      <c r="B178" s="469">
        <v>1521</v>
      </c>
      <c r="C178" s="469">
        <v>1922</v>
      </c>
      <c r="D178" s="283">
        <v>2064</v>
      </c>
      <c r="E178" s="54">
        <v>2162</v>
      </c>
      <c r="F178" s="60">
        <v>2090</v>
      </c>
    </row>
    <row r="179" spans="1:6">
      <c r="A179" s="67" t="s">
        <v>312</v>
      </c>
      <c r="B179" s="286">
        <v>91</v>
      </c>
      <c r="C179" s="286">
        <v>116</v>
      </c>
      <c r="D179" s="286">
        <v>137</v>
      </c>
      <c r="E179" s="54">
        <v>149</v>
      </c>
      <c r="F179" s="60">
        <v>136</v>
      </c>
    </row>
    <row r="180" spans="1:6">
      <c r="A180" s="61" t="s">
        <v>515</v>
      </c>
      <c r="B180" s="286">
        <v>91</v>
      </c>
      <c r="C180" s="286">
        <v>116</v>
      </c>
      <c r="D180" s="286">
        <v>137</v>
      </c>
      <c r="E180" s="54">
        <v>149</v>
      </c>
      <c r="F180" s="41">
        <v>136</v>
      </c>
    </row>
    <row r="181" spans="1:6">
      <c r="A181" s="67" t="s">
        <v>313</v>
      </c>
      <c r="B181" s="283">
        <v>167</v>
      </c>
      <c r="C181" s="283">
        <v>162</v>
      </c>
      <c r="D181" s="283">
        <v>214</v>
      </c>
      <c r="E181" s="54">
        <v>215</v>
      </c>
      <c r="F181" s="60">
        <v>234</v>
      </c>
    </row>
    <row r="182" spans="1:6">
      <c r="A182" s="61" t="s">
        <v>515</v>
      </c>
      <c r="B182" s="286">
        <v>167</v>
      </c>
      <c r="C182" s="286">
        <v>162</v>
      </c>
      <c r="D182" s="286">
        <v>214</v>
      </c>
      <c r="E182" s="54">
        <v>215</v>
      </c>
      <c r="F182" s="41">
        <v>234</v>
      </c>
    </row>
    <row r="183" spans="1:6">
      <c r="A183" s="67" t="s">
        <v>314</v>
      </c>
      <c r="B183" s="283">
        <v>139</v>
      </c>
      <c r="C183" s="283">
        <v>142</v>
      </c>
      <c r="D183" s="283">
        <v>175</v>
      </c>
      <c r="E183" s="54">
        <v>152</v>
      </c>
      <c r="F183" s="60">
        <v>175</v>
      </c>
    </row>
    <row r="184" spans="1:6">
      <c r="A184" s="61" t="s">
        <v>515</v>
      </c>
      <c r="B184" s="286">
        <v>139</v>
      </c>
      <c r="C184" s="286">
        <v>142</v>
      </c>
      <c r="D184" s="286">
        <v>175</v>
      </c>
      <c r="E184" s="54">
        <v>152</v>
      </c>
      <c r="F184" s="41">
        <v>175</v>
      </c>
    </row>
    <row r="185" spans="1:6">
      <c r="A185" s="67" t="s">
        <v>315</v>
      </c>
      <c r="B185" s="283">
        <v>488</v>
      </c>
      <c r="C185" s="283">
        <v>692</v>
      </c>
      <c r="D185" s="283">
        <v>682</v>
      </c>
      <c r="E185" s="54">
        <v>727</v>
      </c>
      <c r="F185" s="60">
        <v>628</v>
      </c>
    </row>
    <row r="186" spans="1:6">
      <c r="A186" s="61" t="s">
        <v>514</v>
      </c>
      <c r="B186" s="286">
        <v>488</v>
      </c>
      <c r="C186" s="286">
        <v>692</v>
      </c>
      <c r="D186" s="286">
        <v>84</v>
      </c>
      <c r="E186" s="54">
        <v>121</v>
      </c>
      <c r="F186" s="41">
        <v>180</v>
      </c>
    </row>
    <row r="187" spans="1:6">
      <c r="A187" s="61" t="s">
        <v>515</v>
      </c>
      <c r="B187" s="478"/>
      <c r="C187" s="478"/>
      <c r="D187" s="286">
        <v>598</v>
      </c>
      <c r="E187" s="54">
        <v>606</v>
      </c>
      <c r="F187" s="41">
        <v>448</v>
      </c>
    </row>
    <row r="188" spans="1:6">
      <c r="A188" s="67" t="s">
        <v>316</v>
      </c>
      <c r="B188" s="283">
        <v>335</v>
      </c>
      <c r="C188" s="283">
        <v>393</v>
      </c>
      <c r="D188" s="283">
        <v>435</v>
      </c>
      <c r="E188" s="54">
        <v>416</v>
      </c>
      <c r="F188" s="60">
        <v>467</v>
      </c>
    </row>
    <row r="189" spans="1:6">
      <c r="A189" s="61" t="s">
        <v>514</v>
      </c>
      <c r="B189" s="286">
        <v>335</v>
      </c>
      <c r="C189" s="286">
        <v>393</v>
      </c>
      <c r="D189" s="286">
        <v>82</v>
      </c>
      <c r="E189" s="54">
        <v>83</v>
      </c>
      <c r="F189" s="41">
        <v>138</v>
      </c>
    </row>
    <row r="190" spans="1:6">
      <c r="A190" s="61" t="s">
        <v>515</v>
      </c>
      <c r="B190" s="478"/>
      <c r="C190" s="478"/>
      <c r="D190" s="286">
        <v>353</v>
      </c>
      <c r="E190" s="54">
        <v>333</v>
      </c>
      <c r="F190" s="41">
        <v>329</v>
      </c>
    </row>
    <row r="191" spans="1:6">
      <c r="A191" s="67" t="s">
        <v>317</v>
      </c>
      <c r="B191" s="283">
        <v>265</v>
      </c>
      <c r="C191" s="283">
        <v>378</v>
      </c>
      <c r="D191" s="283">
        <v>386</v>
      </c>
      <c r="E191" s="54">
        <v>472</v>
      </c>
      <c r="F191" s="60">
        <v>419</v>
      </c>
    </row>
    <row r="192" spans="1:6">
      <c r="A192" s="61" t="s">
        <v>514</v>
      </c>
      <c r="B192" s="286">
        <v>265</v>
      </c>
      <c r="C192" s="286">
        <v>378</v>
      </c>
      <c r="D192" s="286">
        <v>86</v>
      </c>
      <c r="E192" s="54">
        <v>109</v>
      </c>
      <c r="F192" s="41">
        <v>93</v>
      </c>
    </row>
    <row r="193" spans="1:6">
      <c r="A193" s="61" t="s">
        <v>515</v>
      </c>
      <c r="B193" s="478"/>
      <c r="C193" s="478"/>
      <c r="D193" s="286">
        <v>300</v>
      </c>
      <c r="E193" s="54">
        <v>363</v>
      </c>
      <c r="F193" s="41">
        <v>326</v>
      </c>
    </row>
    <row r="194" spans="1:6">
      <c r="A194" s="1874" t="s">
        <v>85</v>
      </c>
      <c r="B194" s="1874"/>
      <c r="C194" s="1874"/>
      <c r="D194" s="1874"/>
      <c r="E194" s="1874"/>
      <c r="F194" s="369"/>
    </row>
    <row r="195" spans="1:6">
      <c r="A195" s="1118"/>
      <c r="B195" s="1453">
        <v>2020</v>
      </c>
      <c r="C195" s="1453">
        <v>2021</v>
      </c>
      <c r="D195" s="1452">
        <v>2022</v>
      </c>
      <c r="E195" s="1448">
        <v>2023</v>
      </c>
      <c r="F195" s="1695">
        <v>2024</v>
      </c>
    </row>
    <row r="196" spans="1:6">
      <c r="A196" s="68" t="s">
        <v>318</v>
      </c>
      <c r="B196" s="283">
        <v>36</v>
      </c>
      <c r="C196" s="283">
        <v>39</v>
      </c>
      <c r="D196" s="283">
        <v>35</v>
      </c>
      <c r="E196" s="54">
        <v>31</v>
      </c>
      <c r="F196" s="60">
        <v>31</v>
      </c>
    </row>
    <row r="197" spans="1:6">
      <c r="A197" s="61" t="s">
        <v>515</v>
      </c>
      <c r="B197" s="286">
        <v>36</v>
      </c>
      <c r="C197" s="286">
        <v>39</v>
      </c>
      <c r="D197" s="286">
        <v>35</v>
      </c>
      <c r="E197" s="54">
        <v>31</v>
      </c>
      <c r="F197" s="41">
        <v>31</v>
      </c>
    </row>
    <row r="198" spans="1:6" ht="14.25">
      <c r="A198" s="38" t="s">
        <v>1137</v>
      </c>
      <c r="B198" s="286"/>
      <c r="C198" s="286"/>
      <c r="D198" s="286"/>
      <c r="E198" s="54"/>
    </row>
    <row r="199" spans="1:6">
      <c r="A199" s="67" t="s">
        <v>42</v>
      </c>
      <c r="B199" s="283">
        <v>1.1000000000000001</v>
      </c>
      <c r="C199" s="283">
        <v>1.4</v>
      </c>
      <c r="D199" s="283">
        <v>1.4</v>
      </c>
      <c r="E199" s="54">
        <v>1.5</v>
      </c>
      <c r="F199" s="939">
        <v>1.5</v>
      </c>
    </row>
    <row r="200" spans="1:6">
      <c r="A200" s="67" t="s">
        <v>312</v>
      </c>
      <c r="B200" s="286">
        <v>1</v>
      </c>
      <c r="C200" s="286">
        <v>1.3</v>
      </c>
      <c r="D200" s="286">
        <v>1.5</v>
      </c>
      <c r="E200" s="54">
        <v>1.6</v>
      </c>
      <c r="F200" s="939">
        <v>1.4</v>
      </c>
    </row>
    <row r="201" spans="1:6">
      <c r="A201" s="61" t="s">
        <v>515</v>
      </c>
      <c r="B201" s="286">
        <v>1</v>
      </c>
      <c r="C201" s="286">
        <v>1.3</v>
      </c>
      <c r="D201" s="286">
        <v>1.5</v>
      </c>
      <c r="E201" s="54">
        <v>1.6</v>
      </c>
      <c r="F201" s="54">
        <v>1.4</v>
      </c>
    </row>
    <row r="202" spans="1:6">
      <c r="A202" s="67" t="s">
        <v>313</v>
      </c>
      <c r="B202" s="283">
        <v>1.2</v>
      </c>
      <c r="C202" s="283">
        <v>1.2</v>
      </c>
      <c r="D202" s="283">
        <v>1.5</v>
      </c>
      <c r="E202" s="54">
        <v>1.5</v>
      </c>
      <c r="F202" s="939">
        <v>1.6</v>
      </c>
    </row>
    <row r="203" spans="1:6">
      <c r="A203" s="61" t="s">
        <v>515</v>
      </c>
      <c r="B203" s="286">
        <v>1.2</v>
      </c>
      <c r="C203" s="286">
        <v>1.2</v>
      </c>
      <c r="D203" s="286">
        <v>1.5</v>
      </c>
      <c r="E203" s="54">
        <v>1.5</v>
      </c>
      <c r="F203" s="54">
        <v>1.6</v>
      </c>
    </row>
    <row r="204" spans="1:6">
      <c r="A204" s="67" t="s">
        <v>314</v>
      </c>
      <c r="B204" s="283">
        <v>1.4</v>
      </c>
      <c r="C204" s="283">
        <v>1.4</v>
      </c>
      <c r="D204" s="283">
        <v>1.8</v>
      </c>
      <c r="E204" s="54">
        <v>1.5</v>
      </c>
      <c r="F204" s="939">
        <v>1.7</v>
      </c>
    </row>
    <row r="205" spans="1:6">
      <c r="A205" s="61" t="s">
        <v>515</v>
      </c>
      <c r="B205" s="286">
        <v>1.4</v>
      </c>
      <c r="C205" s="286">
        <v>1.4</v>
      </c>
      <c r="D205" s="286">
        <v>1.8</v>
      </c>
      <c r="E205" s="54">
        <v>1.5</v>
      </c>
      <c r="F205" s="54">
        <v>1.7</v>
      </c>
    </row>
    <row r="206" spans="1:6">
      <c r="A206" s="67" t="s">
        <v>315</v>
      </c>
      <c r="B206" s="283">
        <v>1.1000000000000001</v>
      </c>
      <c r="C206" s="283">
        <v>1.5</v>
      </c>
      <c r="D206" s="283">
        <v>1.4</v>
      </c>
      <c r="E206" s="54">
        <v>1.5</v>
      </c>
      <c r="F206" s="60">
        <v>1.6</v>
      </c>
    </row>
    <row r="207" spans="1:6">
      <c r="A207" s="635" t="s">
        <v>1421</v>
      </c>
      <c r="B207" s="286">
        <v>18.600000000000001</v>
      </c>
      <c r="C207" s="286">
        <v>25.7</v>
      </c>
      <c r="D207" s="286">
        <v>3.1</v>
      </c>
      <c r="E207" s="54">
        <v>4.4000000000000004</v>
      </c>
      <c r="F207" s="41">
        <v>3.2</v>
      </c>
    </row>
    <row r="208" spans="1:6">
      <c r="A208" s="61" t="s">
        <v>515</v>
      </c>
      <c r="B208" s="479" t="s">
        <v>60</v>
      </c>
      <c r="C208" s="479" t="s">
        <v>60</v>
      </c>
      <c r="D208" s="286">
        <v>1.3</v>
      </c>
      <c r="E208" s="54">
        <v>1.3</v>
      </c>
      <c r="F208" s="41">
        <v>1.3</v>
      </c>
    </row>
    <row r="209" spans="1:6">
      <c r="A209" s="67" t="s">
        <v>316</v>
      </c>
      <c r="B209" s="283">
        <v>1.1000000000000001</v>
      </c>
      <c r="C209" s="283">
        <v>1.3</v>
      </c>
      <c r="D209" s="283">
        <v>1.4</v>
      </c>
      <c r="E209" s="54">
        <v>1.3</v>
      </c>
      <c r="F209" s="60">
        <v>1.4</v>
      </c>
    </row>
    <row r="210" spans="1:6">
      <c r="A210" s="61" t="s">
        <v>514</v>
      </c>
      <c r="B210" s="286">
        <v>18.7</v>
      </c>
      <c r="C210" s="286">
        <v>21.2</v>
      </c>
      <c r="D210" s="286">
        <v>5.2</v>
      </c>
      <c r="E210" s="54">
        <v>5.0999999999999996</v>
      </c>
      <c r="F210" s="41">
        <v>8.3000000000000007</v>
      </c>
    </row>
    <row r="211" spans="1:6">
      <c r="A211" s="635" t="s">
        <v>515</v>
      </c>
      <c r="B211" s="479"/>
      <c r="C211" s="479"/>
      <c r="D211" s="286">
        <v>1.2</v>
      </c>
      <c r="E211" s="54">
        <v>1.1000000000000001</v>
      </c>
      <c r="F211" s="41">
        <v>1.1000000000000001</v>
      </c>
    </row>
    <row r="212" spans="1:6">
      <c r="A212" s="67" t="s">
        <v>317</v>
      </c>
      <c r="B212" s="283">
        <v>0.9</v>
      </c>
      <c r="C212" s="283">
        <v>1.3</v>
      </c>
      <c r="D212" s="283">
        <v>1.3</v>
      </c>
      <c r="E212" s="54">
        <v>1.6</v>
      </c>
      <c r="F212" s="60">
        <v>1.4</v>
      </c>
    </row>
    <row r="213" spans="1:6">
      <c r="A213" s="61" t="s">
        <v>514</v>
      </c>
      <c r="B213" s="286">
        <v>4.3</v>
      </c>
      <c r="C213" s="286">
        <v>6</v>
      </c>
      <c r="D213" s="286">
        <v>1.4</v>
      </c>
      <c r="E213" s="54">
        <v>1.7</v>
      </c>
      <c r="F213" s="41">
        <v>1.4</v>
      </c>
    </row>
    <row r="214" spans="1:6">
      <c r="A214" s="61" t="s">
        <v>515</v>
      </c>
      <c r="B214" s="479"/>
      <c r="C214" s="479"/>
      <c r="D214" s="286">
        <v>1.3</v>
      </c>
      <c r="E214" s="54">
        <v>1.6</v>
      </c>
      <c r="F214" s="41">
        <v>1.4</v>
      </c>
    </row>
    <row r="215" spans="1:6">
      <c r="A215" s="68" t="s">
        <v>318</v>
      </c>
      <c r="B215" s="283">
        <v>1.1000000000000001</v>
      </c>
      <c r="C215" s="283">
        <v>1.2</v>
      </c>
      <c r="D215" s="283">
        <v>1</v>
      </c>
      <c r="E215" s="54">
        <v>0.8</v>
      </c>
      <c r="F215" s="60">
        <v>0.8</v>
      </c>
    </row>
    <row r="216" spans="1:6" ht="13.5" thickBot="1">
      <c r="A216" s="1429" t="s">
        <v>515</v>
      </c>
      <c r="B216" s="487">
        <v>1.1000000000000001</v>
      </c>
      <c r="C216" s="487">
        <v>1.2</v>
      </c>
      <c r="D216" s="487">
        <v>1</v>
      </c>
      <c r="E216" s="346">
        <v>0.8</v>
      </c>
      <c r="F216" s="1796">
        <v>0.8</v>
      </c>
    </row>
    <row r="217" spans="1:6" s="110" customFormat="1" ht="23.25" customHeight="1">
      <c r="A217" s="1980" t="s">
        <v>1437</v>
      </c>
      <c r="B217" s="1980"/>
      <c r="C217" s="1980"/>
      <c r="D217" s="1980"/>
      <c r="E217" s="1980"/>
    </row>
    <row r="218" spans="1:6" ht="30" customHeight="1">
      <c r="A218" s="1961" t="s">
        <v>561</v>
      </c>
      <c r="B218" s="1961"/>
      <c r="C218" s="1961"/>
      <c r="D218" s="1961"/>
      <c r="E218" s="54"/>
    </row>
    <row r="219" spans="1:6" ht="15.75">
      <c r="A219" s="1979" t="s">
        <v>562</v>
      </c>
      <c r="B219" s="1979"/>
      <c r="C219" s="1979"/>
      <c r="D219" s="1979"/>
      <c r="E219" s="346"/>
      <c r="F219" s="369"/>
    </row>
    <row r="220" spans="1:6">
      <c r="A220" s="1450"/>
      <c r="B220" s="1461">
        <v>2020</v>
      </c>
      <c r="C220" s="1461">
        <v>2021</v>
      </c>
      <c r="D220" s="1428">
        <v>2022</v>
      </c>
      <c r="E220" s="1372">
        <v>2023</v>
      </c>
      <c r="F220" s="1654">
        <v>2024</v>
      </c>
    </row>
    <row r="221" spans="1:6">
      <c r="A221" s="71"/>
      <c r="B221" s="41"/>
      <c r="C221" s="41"/>
      <c r="D221" s="54"/>
      <c r="E221" s="54"/>
    </row>
    <row r="222" spans="1:6">
      <c r="A222" s="172" t="s">
        <v>563</v>
      </c>
      <c r="B222" s="123">
        <v>7273</v>
      </c>
      <c r="C222" s="123">
        <v>6179</v>
      </c>
      <c r="D222" s="60">
        <v>5508</v>
      </c>
      <c r="E222" s="939">
        <v>5595</v>
      </c>
      <c r="F222" s="975">
        <v>5114</v>
      </c>
    </row>
    <row r="223" spans="1:6">
      <c r="A223" s="641" t="s">
        <v>319</v>
      </c>
      <c r="B223" s="41"/>
      <c r="C223" s="41"/>
      <c r="D223" s="41"/>
      <c r="E223" s="54"/>
      <c r="F223" s="517"/>
    </row>
    <row r="224" spans="1:6" ht="24">
      <c r="A224" s="641" t="s">
        <v>1146</v>
      </c>
      <c r="B224" s="41">
        <v>113</v>
      </c>
      <c r="C224" s="41">
        <v>103</v>
      </c>
      <c r="D224" s="41">
        <v>122</v>
      </c>
      <c r="E224" s="54">
        <v>157</v>
      </c>
      <c r="F224" s="517">
        <v>92</v>
      </c>
    </row>
    <row r="225" spans="1:6">
      <c r="A225" s="641" t="s">
        <v>321</v>
      </c>
      <c r="B225" s="122">
        <v>716</v>
      </c>
      <c r="C225" s="122">
        <v>644</v>
      </c>
      <c r="D225" s="41">
        <v>657</v>
      </c>
      <c r="E225" s="54">
        <v>668</v>
      </c>
      <c r="F225" s="517">
        <v>671</v>
      </c>
    </row>
    <row r="226" spans="1:6">
      <c r="A226" s="641" t="s">
        <v>322</v>
      </c>
      <c r="B226" s="122">
        <v>4206</v>
      </c>
      <c r="C226" s="122">
        <v>3482</v>
      </c>
      <c r="D226" s="41">
        <v>3002</v>
      </c>
      <c r="E226" s="54">
        <v>3135</v>
      </c>
      <c r="F226" s="517">
        <v>2881</v>
      </c>
    </row>
    <row r="227" spans="1:6">
      <c r="A227" s="641" t="s">
        <v>323</v>
      </c>
      <c r="B227" s="41">
        <v>517</v>
      </c>
      <c r="C227" s="41">
        <v>400</v>
      </c>
      <c r="D227" s="41">
        <v>383</v>
      </c>
      <c r="E227" s="54">
        <v>412</v>
      </c>
      <c r="F227" s="517">
        <v>335</v>
      </c>
    </row>
    <row r="228" spans="1:6">
      <c r="A228" s="641" t="s">
        <v>324</v>
      </c>
      <c r="B228" s="41">
        <v>315</v>
      </c>
      <c r="C228" s="41">
        <v>316</v>
      </c>
      <c r="D228" s="41">
        <v>292</v>
      </c>
      <c r="E228" s="54">
        <v>258</v>
      </c>
      <c r="F228" s="517">
        <v>258</v>
      </c>
    </row>
    <row r="229" spans="1:6">
      <c r="A229" s="642" t="s">
        <v>564</v>
      </c>
      <c r="B229" s="41"/>
      <c r="C229" s="41"/>
      <c r="D229" s="41"/>
      <c r="E229" s="54"/>
      <c r="F229" s="517"/>
    </row>
    <row r="230" spans="1:6">
      <c r="A230" s="642" t="s">
        <v>1147</v>
      </c>
      <c r="B230" s="41">
        <v>346</v>
      </c>
      <c r="C230" s="41">
        <v>436</v>
      </c>
      <c r="D230" s="41">
        <v>423</v>
      </c>
      <c r="E230" s="54">
        <v>369</v>
      </c>
      <c r="F230" s="517">
        <v>283</v>
      </c>
    </row>
    <row r="231" spans="1:6">
      <c r="A231" s="54" t="s">
        <v>888</v>
      </c>
      <c r="B231" s="41">
        <v>400</v>
      </c>
      <c r="C231" s="41">
        <v>181</v>
      </c>
      <c r="D231" s="41">
        <v>28</v>
      </c>
      <c r="E231" s="54">
        <v>1</v>
      </c>
      <c r="F231" s="517">
        <v>1</v>
      </c>
    </row>
    <row r="232" spans="1:6">
      <c r="A232" s="173" t="s">
        <v>565</v>
      </c>
      <c r="B232" s="60">
        <v>527.1</v>
      </c>
      <c r="C232" s="60">
        <v>440.4</v>
      </c>
      <c r="D232" s="60">
        <v>380.4</v>
      </c>
      <c r="E232" s="54">
        <v>371.3</v>
      </c>
      <c r="F232" s="975">
        <v>363.9</v>
      </c>
    </row>
    <row r="233" spans="1:6">
      <c r="A233" s="641" t="s">
        <v>319</v>
      </c>
      <c r="B233" s="41"/>
      <c r="C233" s="41"/>
      <c r="D233" s="41"/>
      <c r="E233" s="54"/>
      <c r="F233" s="517"/>
    </row>
    <row r="234" spans="1:6" ht="24">
      <c r="A234" s="641" t="s">
        <v>1146</v>
      </c>
      <c r="B234" s="42">
        <v>8.1999999999999993</v>
      </c>
      <c r="C234" s="42">
        <v>7.3</v>
      </c>
      <c r="D234" s="41">
        <v>8.4</v>
      </c>
      <c r="E234" s="54">
        <v>10.6</v>
      </c>
      <c r="F234" s="517">
        <v>6.5469999999999997</v>
      </c>
    </row>
    <row r="235" spans="1:6">
      <c r="A235" s="641" t="s">
        <v>321</v>
      </c>
      <c r="B235" s="42">
        <v>51.9</v>
      </c>
      <c r="C235" s="42">
        <v>45.9</v>
      </c>
      <c r="D235" s="41">
        <v>45.4</v>
      </c>
      <c r="E235" s="54">
        <v>45.3</v>
      </c>
      <c r="F235" s="517">
        <v>47.750999999999998</v>
      </c>
    </row>
    <row r="236" spans="1:6">
      <c r="A236" s="641" t="s">
        <v>322</v>
      </c>
      <c r="B236" s="42">
        <v>304.8</v>
      </c>
      <c r="C236" s="42">
        <v>248.1</v>
      </c>
      <c r="D236" s="41">
        <v>207.3</v>
      </c>
      <c r="E236" s="54">
        <v>212.5</v>
      </c>
      <c r="F236" s="517">
        <v>205.024</v>
      </c>
    </row>
    <row r="237" spans="1:6">
      <c r="A237" s="641" t="s">
        <v>323</v>
      </c>
      <c r="B237" s="41">
        <v>37.5</v>
      </c>
      <c r="C237" s="41">
        <v>28.5</v>
      </c>
      <c r="D237" s="41">
        <v>26.5</v>
      </c>
      <c r="E237" s="54">
        <v>27.9</v>
      </c>
      <c r="F237" s="517">
        <v>23.84</v>
      </c>
    </row>
    <row r="238" spans="1:6">
      <c r="A238" s="641" t="s">
        <v>324</v>
      </c>
      <c r="B238" s="41">
        <v>22.8</v>
      </c>
      <c r="C238" s="41">
        <v>22.5</v>
      </c>
      <c r="D238" s="41">
        <v>20.2</v>
      </c>
      <c r="E238" s="54">
        <v>17.5</v>
      </c>
      <c r="F238" s="517">
        <v>18.36</v>
      </c>
    </row>
    <row r="239" spans="1:6">
      <c r="A239" s="641" t="s">
        <v>566</v>
      </c>
      <c r="B239" s="41"/>
      <c r="C239" s="41"/>
      <c r="D239" s="41"/>
      <c r="E239" s="54"/>
      <c r="F239" s="517"/>
    </row>
    <row r="240" spans="1:6">
      <c r="A240" s="641" t="s">
        <v>1148</v>
      </c>
      <c r="B240" s="41"/>
      <c r="C240" s="41"/>
      <c r="D240" s="41"/>
      <c r="E240" s="54"/>
      <c r="F240" s="517"/>
    </row>
    <row r="241" spans="1:6">
      <c r="A241" s="641" t="s">
        <v>1149</v>
      </c>
      <c r="B241" s="41">
        <v>25.1</v>
      </c>
      <c r="C241" s="41">
        <v>31.1</v>
      </c>
      <c r="D241" s="41">
        <v>29.2</v>
      </c>
      <c r="E241" s="54">
        <v>25</v>
      </c>
      <c r="F241" s="495">
        <v>20.138999999999999</v>
      </c>
    </row>
    <row r="242" spans="1:6" ht="16.5" customHeight="1" thickBot="1">
      <c r="A242" s="346" t="s">
        <v>888</v>
      </c>
      <c r="B242" s="1462">
        <v>29</v>
      </c>
      <c r="C242" s="1462">
        <v>12.9</v>
      </c>
      <c r="D242" s="1462">
        <v>1.9</v>
      </c>
      <c r="E242" s="346">
        <v>6.8000000000000005E-2</v>
      </c>
      <c r="F242" s="1797"/>
    </row>
    <row r="243" spans="1:6">
      <c r="A243" s="54"/>
      <c r="B243" s="41"/>
      <c r="C243" s="41"/>
      <c r="D243" s="54"/>
      <c r="E243" s="54"/>
    </row>
    <row r="244" spans="1:6">
      <c r="A244" s="54"/>
      <c r="B244" s="41"/>
      <c r="C244" s="41"/>
      <c r="D244" s="54"/>
      <c r="E244" s="54"/>
    </row>
  </sheetData>
  <mergeCells count="18">
    <mergeCell ref="A218:D218"/>
    <mergeCell ref="A219:D219"/>
    <mergeCell ref="A1:D1"/>
    <mergeCell ref="A2:D2"/>
    <mergeCell ref="A217:E217"/>
    <mergeCell ref="A173:E173"/>
    <mergeCell ref="A131:D131"/>
    <mergeCell ref="A132:D132"/>
    <mergeCell ref="A174:D174"/>
    <mergeCell ref="A175:D175"/>
    <mergeCell ref="A130:E130"/>
    <mergeCell ref="A43:E43"/>
    <mergeCell ref="A45:C45"/>
    <mergeCell ref="A46:C46"/>
    <mergeCell ref="A88:E88"/>
    <mergeCell ref="A89:C89"/>
    <mergeCell ref="A90:C90"/>
    <mergeCell ref="A194:E194"/>
  </mergeCells>
  <pageMargins left="0.70866141732283472" right="0.70866141732283472" top="0.74803149606299213" bottom="0.74803149606299213" header="0.31496062992125984" footer="0.31496062992125984"/>
  <pageSetup paperSize="9" scale="85" firstPageNumber="19" orientation="portrait" useFirstPageNumber="1" r:id="rId1"/>
  <headerFooter alignWithMargins="0">
    <oddFooter>&amp;C&amp;P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7030A0"/>
  </sheetPr>
  <dimension ref="A1:F176"/>
  <sheetViews>
    <sheetView workbookViewId="0">
      <selection activeCell="I169" sqref="I169"/>
    </sheetView>
  </sheetViews>
  <sheetFormatPr defaultRowHeight="12.75"/>
  <cols>
    <col min="1" max="1" width="49.1640625" customWidth="1"/>
    <col min="2" max="5" width="11.83203125" customWidth="1"/>
  </cols>
  <sheetData>
    <row r="1" spans="1:6" ht="33" customHeight="1">
      <c r="A1" s="1985" t="s">
        <v>567</v>
      </c>
      <c r="B1" s="1985"/>
      <c r="C1" s="1985"/>
      <c r="D1" s="1985"/>
      <c r="E1" s="1985"/>
      <c r="F1" s="369"/>
    </row>
    <row r="2" spans="1:6">
      <c r="A2" s="1463"/>
      <c r="B2" s="1451">
        <v>2020</v>
      </c>
      <c r="C2" s="1451">
        <v>2021</v>
      </c>
      <c r="D2" s="1452">
        <v>2022</v>
      </c>
      <c r="E2" s="1451">
        <v>2023</v>
      </c>
      <c r="F2" s="1687">
        <v>2024</v>
      </c>
    </row>
    <row r="3" spans="1:6">
      <c r="A3" s="173" t="s">
        <v>325</v>
      </c>
      <c r="B3" s="469">
        <v>4146</v>
      </c>
      <c r="C3" s="469">
        <v>3400</v>
      </c>
      <c r="D3" s="327">
        <v>3179</v>
      </c>
      <c r="E3" s="970">
        <v>3042</v>
      </c>
      <c r="F3" s="791">
        <v>2873</v>
      </c>
    </row>
    <row r="4" spans="1:6">
      <c r="A4" s="349" t="s">
        <v>568</v>
      </c>
      <c r="B4" s="286"/>
      <c r="C4" s="286"/>
      <c r="D4" s="286"/>
      <c r="E4" s="54"/>
    </row>
    <row r="5" spans="1:6">
      <c r="A5" s="349" t="s">
        <v>1150</v>
      </c>
      <c r="B5" s="286">
        <v>65</v>
      </c>
      <c r="C5" s="286">
        <v>52</v>
      </c>
      <c r="D5" s="286">
        <v>68</v>
      </c>
      <c r="E5" s="54">
        <v>93</v>
      </c>
      <c r="F5">
        <v>51</v>
      </c>
    </row>
    <row r="6" spans="1:6">
      <c r="A6" s="349" t="s">
        <v>321</v>
      </c>
      <c r="B6" s="286">
        <v>394</v>
      </c>
      <c r="C6" s="286">
        <v>357</v>
      </c>
      <c r="D6" s="286">
        <v>372</v>
      </c>
      <c r="E6" s="54">
        <v>349</v>
      </c>
      <c r="F6">
        <v>413</v>
      </c>
    </row>
    <row r="7" spans="1:6">
      <c r="A7" s="349" t="s">
        <v>322</v>
      </c>
      <c r="B7" s="328">
        <v>2308</v>
      </c>
      <c r="C7" s="328">
        <v>1839</v>
      </c>
      <c r="D7" s="286">
        <v>1676</v>
      </c>
      <c r="E7" s="54">
        <v>1634</v>
      </c>
      <c r="F7">
        <v>1509</v>
      </c>
    </row>
    <row r="8" spans="1:6">
      <c r="A8" s="349" t="s">
        <v>323</v>
      </c>
      <c r="B8" s="286">
        <v>289</v>
      </c>
      <c r="C8" s="286">
        <v>215</v>
      </c>
      <c r="D8" s="286">
        <v>216</v>
      </c>
      <c r="E8" s="54">
        <v>227</v>
      </c>
      <c r="F8">
        <v>189</v>
      </c>
    </row>
    <row r="9" spans="1:6">
      <c r="A9" s="349" t="s">
        <v>324</v>
      </c>
      <c r="B9" s="286">
        <v>211</v>
      </c>
      <c r="C9" s="286">
        <v>198</v>
      </c>
      <c r="D9" s="286">
        <v>185</v>
      </c>
      <c r="E9" s="54">
        <v>151</v>
      </c>
      <c r="F9">
        <v>164</v>
      </c>
    </row>
    <row r="10" spans="1:6">
      <c r="A10" s="640" t="s">
        <v>564</v>
      </c>
      <c r="B10" s="286"/>
      <c r="C10" s="286"/>
      <c r="D10" s="286"/>
      <c r="E10" s="54"/>
    </row>
    <row r="11" spans="1:6">
      <c r="A11" s="640" t="s">
        <v>1147</v>
      </c>
      <c r="B11" s="286">
        <v>281</v>
      </c>
      <c r="C11" s="286">
        <v>333</v>
      </c>
      <c r="D11" s="354">
        <v>324</v>
      </c>
      <c r="E11" s="54">
        <v>266</v>
      </c>
      <c r="F11">
        <v>209</v>
      </c>
    </row>
    <row r="12" spans="1:6">
      <c r="A12" s="640" t="s">
        <v>888</v>
      </c>
      <c r="B12" s="286">
        <v>242</v>
      </c>
      <c r="C12" s="286">
        <v>94</v>
      </c>
      <c r="D12" s="354">
        <v>21</v>
      </c>
      <c r="E12" s="54"/>
      <c r="F12">
        <v>1</v>
      </c>
    </row>
    <row r="13" spans="1:6">
      <c r="A13" s="344" t="s">
        <v>326</v>
      </c>
      <c r="B13" s="469">
        <v>3127</v>
      </c>
      <c r="C13" s="469">
        <v>2779</v>
      </c>
      <c r="D13" s="283">
        <v>2329</v>
      </c>
      <c r="E13" s="54">
        <v>2553</v>
      </c>
      <c r="F13">
        <v>2241</v>
      </c>
    </row>
    <row r="14" spans="1:6">
      <c r="A14" s="349" t="s">
        <v>568</v>
      </c>
      <c r="B14" s="286"/>
      <c r="C14" s="286"/>
      <c r="D14" s="286"/>
      <c r="E14" s="54"/>
    </row>
    <row r="15" spans="1:6">
      <c r="A15" s="349" t="s">
        <v>1150</v>
      </c>
      <c r="B15" s="286">
        <v>48</v>
      </c>
      <c r="C15" s="286">
        <v>51</v>
      </c>
      <c r="D15" s="286">
        <v>54</v>
      </c>
      <c r="E15" s="54">
        <v>63</v>
      </c>
      <c r="F15">
        <v>41</v>
      </c>
    </row>
    <row r="16" spans="1:6">
      <c r="A16" s="349" t="s">
        <v>321</v>
      </c>
      <c r="B16" s="286">
        <v>322</v>
      </c>
      <c r="C16" s="286">
        <v>287</v>
      </c>
      <c r="D16" s="286">
        <v>285</v>
      </c>
      <c r="E16" s="54">
        <v>319</v>
      </c>
      <c r="F16">
        <v>258</v>
      </c>
    </row>
    <row r="17" spans="1:6">
      <c r="A17" s="349" t="s">
        <v>322</v>
      </c>
      <c r="B17" s="328">
        <v>1898</v>
      </c>
      <c r="C17" s="328">
        <v>1643</v>
      </c>
      <c r="D17" s="286">
        <v>1326</v>
      </c>
      <c r="E17" s="54">
        <v>1501</v>
      </c>
      <c r="F17">
        <v>1372</v>
      </c>
    </row>
    <row r="18" spans="1:6">
      <c r="A18" s="349" t="s">
        <v>323</v>
      </c>
      <c r="B18" s="286">
        <v>228</v>
      </c>
      <c r="C18" s="286">
        <v>185</v>
      </c>
      <c r="D18" s="286">
        <v>167</v>
      </c>
      <c r="E18" s="54">
        <v>185</v>
      </c>
      <c r="F18">
        <v>146</v>
      </c>
    </row>
    <row r="19" spans="1:6">
      <c r="A19" s="349" t="s">
        <v>324</v>
      </c>
      <c r="B19" s="286">
        <v>104</v>
      </c>
      <c r="C19" s="286">
        <v>118</v>
      </c>
      <c r="D19" s="286">
        <v>107</v>
      </c>
      <c r="E19" s="54">
        <v>107</v>
      </c>
      <c r="F19">
        <v>94</v>
      </c>
    </row>
    <row r="20" spans="1:6">
      <c r="A20" s="640" t="s">
        <v>564</v>
      </c>
      <c r="B20" s="286"/>
      <c r="C20" s="286"/>
      <c r="D20" s="286"/>
      <c r="E20" s="54"/>
    </row>
    <row r="21" spans="1:6">
      <c r="A21" s="640" t="s">
        <v>1147</v>
      </c>
      <c r="B21" s="286">
        <v>65</v>
      </c>
      <c r="C21" s="286">
        <v>103</v>
      </c>
      <c r="D21" s="286">
        <v>99</v>
      </c>
      <c r="E21" s="54">
        <v>103</v>
      </c>
      <c r="F21">
        <v>74</v>
      </c>
    </row>
    <row r="22" spans="1:6">
      <c r="A22" s="1464" t="s">
        <v>888</v>
      </c>
      <c r="B22" s="486">
        <v>158</v>
      </c>
      <c r="C22" s="486">
        <v>87</v>
      </c>
      <c r="D22" s="486">
        <v>7</v>
      </c>
      <c r="E22" s="346">
        <v>1</v>
      </c>
      <c r="F22" s="369"/>
    </row>
    <row r="23" spans="1:6">
      <c r="A23" s="54"/>
      <c r="B23" s="41"/>
      <c r="C23" s="41"/>
      <c r="D23" s="54"/>
    </row>
    <row r="24" spans="1:6" ht="15.75" customHeight="1">
      <c r="A24" s="1961" t="s">
        <v>569</v>
      </c>
      <c r="B24" s="1961"/>
      <c r="C24" s="1961"/>
      <c r="D24" s="1961"/>
      <c r="E24" s="1961"/>
    </row>
    <row r="25" spans="1:6" ht="15.75" customHeight="1">
      <c r="A25" s="1961" t="s">
        <v>570</v>
      </c>
      <c r="B25" s="1961"/>
      <c r="C25" s="1961"/>
      <c r="D25" s="1961"/>
    </row>
    <row r="26" spans="1:6">
      <c r="A26" s="1465"/>
      <c r="B26" s="1466"/>
      <c r="C26" s="1466"/>
      <c r="D26" s="346"/>
      <c r="E26" s="369"/>
      <c r="F26" s="369"/>
    </row>
    <row r="27" spans="1:6">
      <c r="A27" s="1450"/>
      <c r="B27" s="1451">
        <v>2020</v>
      </c>
      <c r="C27" s="1451">
        <v>2021</v>
      </c>
      <c r="D27" s="1452">
        <v>2022</v>
      </c>
      <c r="E27" s="1337">
        <v>2023</v>
      </c>
      <c r="F27" s="1654">
        <v>2024</v>
      </c>
    </row>
    <row r="28" spans="1:6">
      <c r="A28" s="348" t="s">
        <v>563</v>
      </c>
      <c r="B28" s="469">
        <v>7273</v>
      </c>
      <c r="C28" s="469">
        <v>6179</v>
      </c>
      <c r="D28" s="283">
        <v>5508</v>
      </c>
      <c r="E28" s="939">
        <v>5595</v>
      </c>
      <c r="F28" s="60">
        <v>5114</v>
      </c>
    </row>
    <row r="29" spans="1:6">
      <c r="A29" s="349" t="s">
        <v>571</v>
      </c>
      <c r="B29" s="286"/>
      <c r="C29" s="286"/>
      <c r="D29" s="286"/>
      <c r="E29" s="54"/>
      <c r="F29" s="41"/>
    </row>
    <row r="30" spans="1:6" ht="22.5" customHeight="1">
      <c r="A30" s="350" t="s">
        <v>1150</v>
      </c>
      <c r="B30" s="328">
        <v>113</v>
      </c>
      <c r="C30" s="328">
        <v>103</v>
      </c>
      <c r="D30" s="286">
        <v>122</v>
      </c>
      <c r="E30" s="983">
        <v>156</v>
      </c>
      <c r="F30" s="56">
        <v>92</v>
      </c>
    </row>
    <row r="31" spans="1:6">
      <c r="A31" s="349" t="s">
        <v>572</v>
      </c>
      <c r="B31" s="328">
        <v>21</v>
      </c>
      <c r="C31" s="328">
        <v>32</v>
      </c>
      <c r="D31" s="286">
        <v>21</v>
      </c>
      <c r="E31" s="983">
        <v>32</v>
      </c>
      <c r="F31" s="56">
        <v>17</v>
      </c>
    </row>
    <row r="32" spans="1:6">
      <c r="A32" s="349" t="s">
        <v>573</v>
      </c>
      <c r="B32" s="328">
        <v>65</v>
      </c>
      <c r="C32" s="328">
        <v>48</v>
      </c>
      <c r="D32" s="286">
        <v>62</v>
      </c>
      <c r="E32" s="983">
        <v>67</v>
      </c>
      <c r="F32" s="56">
        <v>47</v>
      </c>
    </row>
    <row r="33" spans="1:6">
      <c r="A33" s="349" t="s">
        <v>574</v>
      </c>
      <c r="B33" s="328">
        <v>27</v>
      </c>
      <c r="C33" s="328">
        <v>23</v>
      </c>
      <c r="D33" s="286">
        <v>39</v>
      </c>
      <c r="E33" s="983">
        <v>57</v>
      </c>
      <c r="F33" s="56">
        <v>28</v>
      </c>
    </row>
    <row r="34" spans="1:6">
      <c r="A34" s="350" t="s">
        <v>575</v>
      </c>
      <c r="B34" s="328">
        <v>716</v>
      </c>
      <c r="C34" s="328">
        <v>644</v>
      </c>
      <c r="D34" s="286">
        <v>657</v>
      </c>
      <c r="E34" s="983">
        <v>668</v>
      </c>
      <c r="F34" s="56">
        <v>671</v>
      </c>
    </row>
    <row r="35" spans="1:6">
      <c r="A35" s="349" t="s">
        <v>572</v>
      </c>
      <c r="B35" s="328">
        <v>24</v>
      </c>
      <c r="C35" s="328">
        <v>14</v>
      </c>
      <c r="D35" s="286">
        <v>19</v>
      </c>
      <c r="E35" s="983">
        <v>22</v>
      </c>
      <c r="F35" s="56">
        <v>20</v>
      </c>
    </row>
    <row r="36" spans="1:6">
      <c r="A36" s="349" t="s">
        <v>573</v>
      </c>
      <c r="B36" s="328">
        <v>337</v>
      </c>
      <c r="C36" s="328">
        <v>297</v>
      </c>
      <c r="D36" s="286">
        <v>288</v>
      </c>
      <c r="E36" s="983">
        <v>277</v>
      </c>
      <c r="F36" s="56">
        <v>256</v>
      </c>
    </row>
    <row r="37" spans="1:6">
      <c r="A37" s="349" t="s">
        <v>574</v>
      </c>
      <c r="B37" s="328">
        <v>355</v>
      </c>
      <c r="C37" s="328">
        <v>333</v>
      </c>
      <c r="D37" s="286">
        <v>350</v>
      </c>
      <c r="E37" s="983">
        <v>369</v>
      </c>
      <c r="F37" s="56">
        <v>395</v>
      </c>
    </row>
    <row r="38" spans="1:6">
      <c r="A38" s="350" t="s">
        <v>576</v>
      </c>
      <c r="B38" s="328">
        <v>4206</v>
      </c>
      <c r="C38" s="328">
        <v>3482</v>
      </c>
      <c r="D38" s="286">
        <v>3002</v>
      </c>
      <c r="E38" s="983">
        <v>3135</v>
      </c>
      <c r="F38" s="56">
        <v>2881</v>
      </c>
    </row>
    <row r="39" spans="1:6">
      <c r="A39" s="349" t="s">
        <v>572</v>
      </c>
      <c r="B39" s="328">
        <f ca="1">-B39</f>
        <v>0</v>
      </c>
      <c r="C39" s="328">
        <v>2</v>
      </c>
      <c r="D39" s="286">
        <v>11</v>
      </c>
      <c r="E39" s="983" t="s">
        <v>60</v>
      </c>
      <c r="F39" s="56">
        <v>2</v>
      </c>
    </row>
    <row r="40" spans="1:6">
      <c r="A40" s="349" t="s">
        <v>573</v>
      </c>
      <c r="B40" s="328">
        <v>816</v>
      </c>
      <c r="C40" s="328">
        <v>640</v>
      </c>
      <c r="D40" s="286">
        <v>680</v>
      </c>
      <c r="E40" s="983">
        <v>635</v>
      </c>
      <c r="F40" s="56">
        <v>601</v>
      </c>
    </row>
    <row r="41" spans="1:6">
      <c r="A41" s="349" t="s">
        <v>574</v>
      </c>
      <c r="B41" s="328">
        <v>3390</v>
      </c>
      <c r="C41" s="328">
        <v>2840</v>
      </c>
      <c r="D41" s="286">
        <v>2311</v>
      </c>
      <c r="E41" s="983">
        <v>2500</v>
      </c>
      <c r="F41" s="56">
        <v>2278</v>
      </c>
    </row>
    <row r="42" spans="1:6">
      <c r="A42" s="350" t="s">
        <v>577</v>
      </c>
      <c r="B42" s="328">
        <v>517</v>
      </c>
      <c r="C42" s="328">
        <v>400</v>
      </c>
      <c r="D42" s="286">
        <v>383</v>
      </c>
      <c r="E42" s="983">
        <v>412</v>
      </c>
      <c r="F42" s="56">
        <v>335</v>
      </c>
    </row>
    <row r="43" spans="1:6">
      <c r="A43" s="349" t="s">
        <v>572</v>
      </c>
      <c r="B43" s="328">
        <v>89</v>
      </c>
      <c r="C43" s="328">
        <v>69</v>
      </c>
      <c r="D43" s="286">
        <v>95</v>
      </c>
      <c r="E43" s="983">
        <v>92</v>
      </c>
      <c r="F43" s="56">
        <v>71</v>
      </c>
    </row>
    <row r="44" spans="1:6">
      <c r="A44" s="349" t="s">
        <v>573</v>
      </c>
      <c r="B44" s="328">
        <v>91</v>
      </c>
      <c r="C44" s="328">
        <v>73</v>
      </c>
      <c r="D44" s="286">
        <v>63</v>
      </c>
      <c r="E44" s="983">
        <v>66</v>
      </c>
      <c r="F44" s="56">
        <v>49</v>
      </c>
    </row>
    <row r="45" spans="1:6">
      <c r="A45" s="349" t="s">
        <v>574</v>
      </c>
      <c r="B45" s="328">
        <v>337</v>
      </c>
      <c r="C45" s="328">
        <v>258</v>
      </c>
      <c r="D45" s="286">
        <v>225</v>
      </c>
      <c r="E45" s="983">
        <v>254</v>
      </c>
      <c r="F45" s="56">
        <v>215</v>
      </c>
    </row>
    <row r="46" spans="1:6">
      <c r="A46" s="350" t="s">
        <v>578</v>
      </c>
      <c r="B46" s="328">
        <v>315</v>
      </c>
      <c r="C46" s="328">
        <v>316</v>
      </c>
      <c r="D46" s="286">
        <v>292</v>
      </c>
      <c r="E46" s="983">
        <v>258</v>
      </c>
      <c r="F46" s="56">
        <v>258</v>
      </c>
    </row>
    <row r="47" spans="1:6">
      <c r="A47" s="349" t="s">
        <v>572</v>
      </c>
      <c r="B47" s="328">
        <v>4</v>
      </c>
      <c r="C47" s="328">
        <v>6</v>
      </c>
      <c r="D47" s="286">
        <v>2</v>
      </c>
      <c r="E47" s="983">
        <v>3</v>
      </c>
      <c r="F47" s="56">
        <v>3</v>
      </c>
    </row>
    <row r="48" spans="1:6" ht="13.5" customHeight="1">
      <c r="A48" s="349" t="s">
        <v>573</v>
      </c>
      <c r="B48" s="328">
        <v>216</v>
      </c>
      <c r="C48" s="328">
        <v>217</v>
      </c>
      <c r="D48" s="286">
        <v>165</v>
      </c>
      <c r="E48" s="983">
        <v>156</v>
      </c>
      <c r="F48" s="56">
        <v>157</v>
      </c>
    </row>
    <row r="49" spans="1:6">
      <c r="A49" s="349" t="s">
        <v>574</v>
      </c>
      <c r="B49" s="328">
        <v>95</v>
      </c>
      <c r="C49" s="328">
        <v>93</v>
      </c>
      <c r="D49" s="286">
        <v>125</v>
      </c>
      <c r="E49" s="983">
        <v>99</v>
      </c>
      <c r="F49" s="56">
        <v>98</v>
      </c>
    </row>
    <row r="50" spans="1:6">
      <c r="A50" s="351" t="s">
        <v>579</v>
      </c>
      <c r="B50" s="328"/>
      <c r="C50" s="328"/>
      <c r="D50" s="286"/>
      <c r="E50" s="983"/>
      <c r="F50" s="56"/>
    </row>
    <row r="51" spans="1:6">
      <c r="A51" s="351" t="s">
        <v>1151</v>
      </c>
      <c r="B51" s="328">
        <v>346</v>
      </c>
      <c r="C51" s="328">
        <v>436</v>
      </c>
      <c r="D51" s="286">
        <v>423</v>
      </c>
      <c r="E51" s="983">
        <v>369</v>
      </c>
      <c r="F51" s="56">
        <v>283</v>
      </c>
    </row>
    <row r="52" spans="1:6">
      <c r="A52" s="349" t="s">
        <v>572</v>
      </c>
      <c r="B52" s="328">
        <v>73</v>
      </c>
      <c r="C52" s="328">
        <v>107</v>
      </c>
      <c r="D52" s="286">
        <v>97</v>
      </c>
      <c r="E52" s="983">
        <v>109</v>
      </c>
      <c r="F52" s="56">
        <v>69</v>
      </c>
    </row>
    <row r="53" spans="1:6">
      <c r="A53" s="349" t="s">
        <v>573</v>
      </c>
      <c r="B53" s="328">
        <v>246</v>
      </c>
      <c r="C53" s="328">
        <v>292</v>
      </c>
      <c r="D53" s="286">
        <v>292</v>
      </c>
      <c r="E53" s="983">
        <v>233</v>
      </c>
      <c r="F53" s="56">
        <v>192</v>
      </c>
    </row>
    <row r="54" spans="1:6">
      <c r="A54" s="349" t="s">
        <v>574</v>
      </c>
      <c r="B54" s="328">
        <v>27</v>
      </c>
      <c r="C54" s="328">
        <v>87</v>
      </c>
      <c r="D54" s="286">
        <v>34</v>
      </c>
      <c r="E54" s="983">
        <v>27</v>
      </c>
      <c r="F54" s="1798">
        <v>22</v>
      </c>
    </row>
    <row r="55" spans="1:6">
      <c r="A55" s="343" t="s">
        <v>888</v>
      </c>
      <c r="B55" s="301">
        <v>400</v>
      </c>
      <c r="C55" s="301">
        <v>181</v>
      </c>
      <c r="D55" s="286">
        <v>28</v>
      </c>
      <c r="E55" s="983">
        <v>1</v>
      </c>
      <c r="F55" s="56"/>
    </row>
    <row r="56" spans="1:6">
      <c r="A56" s="349" t="s">
        <v>572</v>
      </c>
      <c r="B56" s="301">
        <v>3</v>
      </c>
      <c r="C56" s="301">
        <v>1</v>
      </c>
      <c r="D56" s="301">
        <v>2</v>
      </c>
      <c r="E56" s="54" t="s">
        <v>1534</v>
      </c>
      <c r="F56" s="56"/>
    </row>
    <row r="57" spans="1:6">
      <c r="A57" s="349" t="s">
        <v>573</v>
      </c>
      <c r="B57" s="301">
        <v>127</v>
      </c>
      <c r="C57" s="301">
        <v>39</v>
      </c>
      <c r="D57" s="301">
        <v>9</v>
      </c>
      <c r="E57" s="54" t="s">
        <v>1518</v>
      </c>
      <c r="F57" s="56"/>
    </row>
    <row r="58" spans="1:6">
      <c r="A58" s="1467" t="s">
        <v>574</v>
      </c>
      <c r="B58" s="486">
        <v>270</v>
      </c>
      <c r="C58" s="486">
        <v>141</v>
      </c>
      <c r="D58" s="486">
        <v>17</v>
      </c>
      <c r="E58" s="346">
        <v>1</v>
      </c>
      <c r="F58" s="1462"/>
    </row>
    <row r="59" spans="1:6">
      <c r="A59" s="349"/>
      <c r="B59" s="301"/>
      <c r="C59" s="301"/>
      <c r="D59" s="301"/>
      <c r="E59" s="54"/>
    </row>
    <row r="60" spans="1:6">
      <c r="A60" s="349"/>
      <c r="B60" s="301"/>
      <c r="C60" s="301"/>
      <c r="D60" s="301"/>
      <c r="E60" s="54"/>
    </row>
    <row r="61" spans="1:6">
      <c r="A61" s="349"/>
      <c r="B61" s="301"/>
      <c r="C61" s="301"/>
      <c r="D61" s="301"/>
      <c r="E61" s="54"/>
    </row>
    <row r="62" spans="1:6">
      <c r="A62" s="349"/>
      <c r="B62" s="301"/>
      <c r="C62" s="301"/>
      <c r="D62" s="301"/>
      <c r="E62" s="54"/>
    </row>
    <row r="63" spans="1:6">
      <c r="A63" s="349"/>
      <c r="B63" s="301"/>
      <c r="C63" s="301"/>
      <c r="D63" s="301"/>
      <c r="E63" s="54"/>
    </row>
    <row r="64" spans="1:6" ht="33.75" customHeight="1">
      <c r="A64" s="1961" t="s">
        <v>580</v>
      </c>
      <c r="B64" s="1961"/>
      <c r="C64" s="1961"/>
      <c r="D64" s="1961"/>
    </row>
    <row r="65" spans="1:6" ht="15.75" customHeight="1">
      <c r="A65" s="1961" t="s">
        <v>581</v>
      </c>
      <c r="B65" s="1961"/>
      <c r="C65" s="1961"/>
      <c r="D65" s="1961"/>
    </row>
    <row r="66" spans="1:6">
      <c r="A66" s="1465"/>
      <c r="B66" s="1466"/>
      <c r="C66" s="1466"/>
      <c r="D66" s="346"/>
      <c r="E66" s="369"/>
      <c r="F66" s="369"/>
    </row>
    <row r="67" spans="1:6">
      <c r="A67" s="1445"/>
      <c r="B67" s="1451">
        <v>2020</v>
      </c>
      <c r="C67" s="1451">
        <v>2021</v>
      </c>
      <c r="D67" s="1452">
        <v>2022</v>
      </c>
      <c r="E67" s="1337">
        <v>2023</v>
      </c>
      <c r="F67" s="1656">
        <v>2024</v>
      </c>
    </row>
    <row r="68" spans="1:6">
      <c r="A68" s="54"/>
      <c r="B68" s="303"/>
      <c r="C68" s="303"/>
      <c r="D68" s="303"/>
    </row>
    <row r="69" spans="1:6" ht="24">
      <c r="A69" s="352" t="s">
        <v>582</v>
      </c>
      <c r="B69" s="283">
        <v>219</v>
      </c>
      <c r="C69" s="283">
        <v>218</v>
      </c>
      <c r="D69" s="283">
        <v>242</v>
      </c>
      <c r="E69" s="54">
        <v>166</v>
      </c>
      <c r="F69" s="60">
        <v>164</v>
      </c>
    </row>
    <row r="70" spans="1:6">
      <c r="A70" s="353" t="s">
        <v>323</v>
      </c>
      <c r="B70" s="286">
        <v>49</v>
      </c>
      <c r="C70" s="286">
        <v>34</v>
      </c>
      <c r="D70" s="286">
        <v>65</v>
      </c>
      <c r="E70" s="54">
        <v>50</v>
      </c>
      <c r="F70" s="41">
        <v>38</v>
      </c>
    </row>
    <row r="71" spans="1:6">
      <c r="A71" s="353" t="s">
        <v>1152</v>
      </c>
      <c r="B71" s="286"/>
      <c r="C71" s="286"/>
      <c r="D71" s="286"/>
      <c r="E71" s="54"/>
      <c r="F71" s="41"/>
    </row>
    <row r="72" spans="1:6">
      <c r="A72" s="353" t="s">
        <v>1153</v>
      </c>
      <c r="B72" s="286">
        <v>101</v>
      </c>
      <c r="C72" s="286">
        <v>71</v>
      </c>
      <c r="D72" s="286">
        <v>57</v>
      </c>
      <c r="E72" s="54">
        <v>43</v>
      </c>
      <c r="F72" s="41">
        <v>44</v>
      </c>
    </row>
    <row r="73" spans="1:6" ht="24">
      <c r="A73" s="349" t="s">
        <v>1146</v>
      </c>
      <c r="B73" s="286">
        <v>7</v>
      </c>
      <c r="C73" s="286">
        <v>15</v>
      </c>
      <c r="D73" s="286">
        <v>15</v>
      </c>
      <c r="E73" s="54">
        <v>9</v>
      </c>
      <c r="F73" s="41">
        <v>7</v>
      </c>
    </row>
    <row r="74" spans="1:6">
      <c r="A74" s="353" t="s">
        <v>1154</v>
      </c>
      <c r="B74" s="286"/>
      <c r="C74" s="286"/>
      <c r="D74" s="286"/>
      <c r="E74" s="54"/>
      <c r="F74" s="41"/>
    </row>
    <row r="75" spans="1:6">
      <c r="A75" s="353" t="s">
        <v>1155</v>
      </c>
      <c r="B75" s="286">
        <v>45</v>
      </c>
      <c r="C75" s="286">
        <v>56</v>
      </c>
      <c r="D75" s="286">
        <v>59</v>
      </c>
      <c r="E75" s="54">
        <v>28</v>
      </c>
      <c r="F75" s="41">
        <v>46</v>
      </c>
    </row>
    <row r="76" spans="1:6">
      <c r="A76" s="353" t="s">
        <v>564</v>
      </c>
      <c r="B76" s="286"/>
      <c r="C76" s="286"/>
      <c r="D76" s="286"/>
      <c r="E76" s="54"/>
      <c r="F76" s="41"/>
    </row>
    <row r="77" spans="1:6">
      <c r="A77" s="353" t="s">
        <v>1156</v>
      </c>
      <c r="B77" s="286">
        <v>10</v>
      </c>
      <c r="C77" s="286">
        <v>8</v>
      </c>
      <c r="D77" s="286">
        <v>15</v>
      </c>
      <c r="E77" s="54">
        <v>19</v>
      </c>
      <c r="F77" s="41">
        <v>14</v>
      </c>
    </row>
    <row r="78" spans="1:6">
      <c r="A78" s="353" t="s">
        <v>1157</v>
      </c>
      <c r="B78" s="286">
        <v>1</v>
      </c>
      <c r="C78" s="286">
        <v>2</v>
      </c>
      <c r="D78" s="286">
        <v>15</v>
      </c>
      <c r="E78" s="54">
        <v>5</v>
      </c>
      <c r="F78" s="41">
        <v>6</v>
      </c>
    </row>
    <row r="79" spans="1:6">
      <c r="A79" s="353" t="s">
        <v>324</v>
      </c>
      <c r="B79" s="480">
        <v>1</v>
      </c>
      <c r="C79" s="480">
        <v>1</v>
      </c>
      <c r="D79" s="286">
        <v>1</v>
      </c>
      <c r="E79" s="54">
        <v>1</v>
      </c>
      <c r="F79" s="41">
        <v>2</v>
      </c>
    </row>
    <row r="80" spans="1:6">
      <c r="A80" s="303" t="s">
        <v>888</v>
      </c>
      <c r="B80" s="286">
        <v>1</v>
      </c>
      <c r="C80" s="286">
        <v>1</v>
      </c>
      <c r="D80" s="286">
        <v>2</v>
      </c>
      <c r="E80" s="54"/>
      <c r="F80" s="41"/>
    </row>
    <row r="81" spans="1:6">
      <c r="A81" s="303"/>
      <c r="B81" s="286"/>
      <c r="C81" s="286"/>
      <c r="D81" s="286"/>
      <c r="E81" s="54">
        <v>47.3</v>
      </c>
      <c r="F81" s="60">
        <v>52.3</v>
      </c>
    </row>
    <row r="82" spans="1:6" ht="24">
      <c r="A82" s="352" t="s">
        <v>583</v>
      </c>
      <c r="B82" s="283">
        <v>66.900000000000006</v>
      </c>
      <c r="C82" s="283">
        <v>77.400000000000006</v>
      </c>
      <c r="D82" s="283">
        <v>81.2</v>
      </c>
      <c r="E82" s="54">
        <v>14.2</v>
      </c>
      <c r="F82" s="41">
        <v>12.1</v>
      </c>
    </row>
    <row r="83" spans="1:6">
      <c r="A83" s="353" t="s">
        <v>323</v>
      </c>
      <c r="B83" s="302">
        <v>15</v>
      </c>
      <c r="C83" s="302">
        <v>12.1</v>
      </c>
      <c r="D83" s="286">
        <v>21.8</v>
      </c>
      <c r="E83" s="54"/>
      <c r="F83" s="41"/>
    </row>
    <row r="84" spans="1:6">
      <c r="A84" s="353" t="s">
        <v>1152</v>
      </c>
      <c r="B84" s="286"/>
      <c r="C84" s="286"/>
      <c r="D84" s="286"/>
      <c r="E84" s="54"/>
      <c r="F84" s="41">
        <v>14</v>
      </c>
    </row>
    <row r="85" spans="1:6">
      <c r="A85" s="353" t="s">
        <v>1153</v>
      </c>
      <c r="B85" s="286">
        <v>30.9</v>
      </c>
      <c r="C85" s="286">
        <v>25.2</v>
      </c>
      <c r="D85" s="286">
        <v>19.100000000000001</v>
      </c>
      <c r="E85" s="54">
        <v>12.2</v>
      </c>
      <c r="F85" s="41">
        <v>2.2000000000000002</v>
      </c>
    </row>
    <row r="86" spans="1:6" ht="24">
      <c r="A86" s="349" t="s">
        <v>1146</v>
      </c>
      <c r="B86" s="286">
        <v>2.1</v>
      </c>
      <c r="C86" s="286">
        <v>5.3</v>
      </c>
      <c r="D86" s="286">
        <v>5</v>
      </c>
      <c r="E86" s="54">
        <v>2.6</v>
      </c>
      <c r="F86" s="41"/>
    </row>
    <row r="87" spans="1:6">
      <c r="A87" s="353" t="s">
        <v>1158</v>
      </c>
      <c r="B87" s="286"/>
      <c r="C87" s="286"/>
      <c r="D87" s="286"/>
      <c r="E87" s="54"/>
      <c r="F87" s="41">
        <v>14.7</v>
      </c>
    </row>
    <row r="88" spans="1:6">
      <c r="A88" s="353" t="s">
        <v>1159</v>
      </c>
      <c r="B88" s="286">
        <v>13.7</v>
      </c>
      <c r="C88" s="286">
        <v>19.899999999999999</v>
      </c>
      <c r="D88" s="286">
        <v>19.8</v>
      </c>
      <c r="E88" s="54">
        <v>7.9</v>
      </c>
      <c r="F88" s="41"/>
    </row>
    <row r="89" spans="1:6">
      <c r="A89" s="353" t="s">
        <v>564</v>
      </c>
      <c r="B89" s="286"/>
      <c r="C89" s="286"/>
      <c r="D89" s="286"/>
      <c r="E89" s="54"/>
      <c r="F89" s="41">
        <v>4.5</v>
      </c>
    </row>
    <row r="90" spans="1:6">
      <c r="A90" s="353" t="s">
        <v>1156</v>
      </c>
      <c r="B90" s="286">
        <v>3.1</v>
      </c>
      <c r="C90" s="286">
        <v>2.8</v>
      </c>
      <c r="D90" s="286">
        <v>5</v>
      </c>
      <c r="E90" s="54">
        <v>5.4</v>
      </c>
      <c r="F90" s="56">
        <v>1.9</v>
      </c>
    </row>
    <row r="91" spans="1:6">
      <c r="A91" s="353" t="s">
        <v>1160</v>
      </c>
      <c r="B91" s="286">
        <v>0.3</v>
      </c>
      <c r="C91" s="286">
        <v>0.7</v>
      </c>
      <c r="D91" s="286">
        <v>5</v>
      </c>
      <c r="E91" s="54">
        <v>1.4</v>
      </c>
      <c r="F91" s="56">
        <v>0.6</v>
      </c>
    </row>
    <row r="92" spans="1:6">
      <c r="A92" s="353" t="s">
        <v>324</v>
      </c>
      <c r="B92" s="480">
        <v>0.3</v>
      </c>
      <c r="C92" s="480">
        <v>0.4</v>
      </c>
      <c r="D92" s="286">
        <v>0.4</v>
      </c>
      <c r="E92" s="54">
        <v>0.3</v>
      </c>
      <c r="F92" s="56"/>
    </row>
    <row r="93" spans="1:6">
      <c r="A93" s="1336" t="s">
        <v>888</v>
      </c>
      <c r="B93" s="1468">
        <v>0.3</v>
      </c>
      <c r="C93" s="1469">
        <v>0.4</v>
      </c>
      <c r="D93" s="487">
        <v>0.7</v>
      </c>
      <c r="E93" s="369" t="s">
        <v>1056</v>
      </c>
      <c r="F93" s="369"/>
    </row>
    <row r="94" spans="1:6">
      <c r="A94" s="54"/>
      <c r="B94" s="174"/>
      <c r="C94" s="174"/>
      <c r="D94" s="54"/>
    </row>
    <row r="95" spans="1:6" ht="15.75">
      <c r="A95" s="1987" t="s">
        <v>584</v>
      </c>
      <c r="B95" s="1987"/>
      <c r="C95" s="1987"/>
      <c r="D95" s="1987"/>
    </row>
    <row r="96" spans="1:6" ht="15.75">
      <c r="A96" s="1987" t="s">
        <v>585</v>
      </c>
      <c r="B96" s="1987"/>
      <c r="C96" s="1987"/>
      <c r="D96" s="1987"/>
    </row>
    <row r="97" spans="1:6">
      <c r="A97" s="1986" t="s">
        <v>141</v>
      </c>
      <c r="B97" s="1986"/>
      <c r="C97" s="1986"/>
      <c r="D97" s="346"/>
      <c r="E97" s="369"/>
      <c r="F97" s="369"/>
    </row>
    <row r="98" spans="1:6">
      <c r="A98" s="1470"/>
      <c r="B98" s="1471">
        <v>2020</v>
      </c>
      <c r="C98" s="1471">
        <v>2021</v>
      </c>
      <c r="D98" s="1452">
        <v>2022</v>
      </c>
      <c r="E98" s="1472">
        <v>2023</v>
      </c>
      <c r="F98" s="1654">
        <v>2024</v>
      </c>
    </row>
    <row r="99" spans="1:6">
      <c r="A99" s="638" t="s">
        <v>504</v>
      </c>
      <c r="B99" s="303"/>
      <c r="C99" s="303"/>
      <c r="D99" s="303"/>
    </row>
    <row r="100" spans="1:6">
      <c r="A100" s="638" t="s">
        <v>586</v>
      </c>
      <c r="B100" s="283">
        <v>46</v>
      </c>
      <c r="C100" s="283">
        <v>2314</v>
      </c>
      <c r="D100" s="283">
        <v>2782</v>
      </c>
      <c r="E100" s="939">
        <f>SUM(E102:E106)</f>
        <v>2776</v>
      </c>
      <c r="F100" s="60">
        <v>2667</v>
      </c>
    </row>
    <row r="101" spans="1:6">
      <c r="A101" s="639" t="s">
        <v>587</v>
      </c>
      <c r="B101" s="286"/>
      <c r="C101" s="286"/>
      <c r="D101" s="286"/>
      <c r="E101" s="54"/>
      <c r="F101" s="88"/>
    </row>
    <row r="102" spans="1:6">
      <c r="A102" s="639" t="s">
        <v>588</v>
      </c>
      <c r="B102" s="286">
        <v>3</v>
      </c>
      <c r="C102" s="286">
        <v>305</v>
      </c>
      <c r="D102" s="286">
        <v>427</v>
      </c>
      <c r="E102" s="54">
        <v>458</v>
      </c>
      <c r="F102" s="88">
        <v>481</v>
      </c>
    </row>
    <row r="103" spans="1:6">
      <c r="A103" s="639" t="s">
        <v>589</v>
      </c>
      <c r="B103" s="286">
        <v>21</v>
      </c>
      <c r="C103" s="286">
        <v>1050</v>
      </c>
      <c r="D103" s="286">
        <v>1270</v>
      </c>
      <c r="E103" s="54">
        <v>1231</v>
      </c>
      <c r="F103" s="88">
        <v>1141</v>
      </c>
    </row>
    <row r="104" spans="1:6">
      <c r="A104" s="639" t="s">
        <v>590</v>
      </c>
      <c r="B104" s="286">
        <v>22</v>
      </c>
      <c r="C104" s="286">
        <v>917</v>
      </c>
      <c r="D104" s="286">
        <v>1051</v>
      </c>
      <c r="E104" s="54">
        <v>1021</v>
      </c>
      <c r="F104" s="88">
        <v>998</v>
      </c>
    </row>
    <row r="105" spans="1:6">
      <c r="A105" s="639" t="s">
        <v>591</v>
      </c>
      <c r="B105" s="480"/>
      <c r="C105" s="480">
        <v>8</v>
      </c>
      <c r="D105" s="286">
        <v>9</v>
      </c>
      <c r="E105" s="54">
        <v>16</v>
      </c>
      <c r="F105" s="88">
        <v>15</v>
      </c>
    </row>
    <row r="106" spans="1:6">
      <c r="A106" s="639" t="s">
        <v>592</v>
      </c>
      <c r="B106" s="286"/>
      <c r="C106" s="286">
        <v>34</v>
      </c>
      <c r="D106" s="286">
        <v>25</v>
      </c>
      <c r="E106" s="54">
        <v>50</v>
      </c>
      <c r="F106" s="88">
        <v>32</v>
      </c>
    </row>
    <row r="107" spans="1:6">
      <c r="A107" s="362" t="s">
        <v>593</v>
      </c>
      <c r="B107" s="283">
        <v>1186</v>
      </c>
      <c r="C107" s="283">
        <v>806</v>
      </c>
      <c r="D107" s="283">
        <v>561</v>
      </c>
      <c r="E107" s="939">
        <f>SUM(E109:E113)</f>
        <v>278</v>
      </c>
      <c r="F107" s="60">
        <v>139</v>
      </c>
    </row>
    <row r="108" spans="1:6">
      <c r="A108" s="354" t="s">
        <v>587</v>
      </c>
      <c r="B108" s="286"/>
      <c r="C108" s="286"/>
      <c r="D108" s="286"/>
      <c r="E108" s="54"/>
      <c r="F108" s="88"/>
    </row>
    <row r="109" spans="1:6">
      <c r="A109" s="354" t="s">
        <v>588</v>
      </c>
      <c r="B109" s="286">
        <v>149</v>
      </c>
      <c r="C109" s="286">
        <v>126</v>
      </c>
      <c r="D109" s="301">
        <v>53</v>
      </c>
      <c r="E109" s="54">
        <v>19</v>
      </c>
      <c r="F109" s="88">
        <v>30</v>
      </c>
    </row>
    <row r="110" spans="1:6">
      <c r="A110" s="354" t="s">
        <v>589</v>
      </c>
      <c r="B110" s="286">
        <v>384</v>
      </c>
      <c r="C110" s="286">
        <v>419</v>
      </c>
      <c r="D110" s="301">
        <v>221</v>
      </c>
      <c r="E110" s="54">
        <v>93</v>
      </c>
      <c r="F110" s="88">
        <v>26</v>
      </c>
    </row>
    <row r="111" spans="1:6">
      <c r="A111" s="354" t="s">
        <v>594</v>
      </c>
      <c r="B111" s="286">
        <v>631</v>
      </c>
      <c r="C111" s="286">
        <v>244</v>
      </c>
      <c r="D111" s="301">
        <v>270</v>
      </c>
      <c r="E111" s="54">
        <v>158</v>
      </c>
      <c r="F111" s="88">
        <v>77</v>
      </c>
    </row>
    <row r="112" spans="1:6">
      <c r="A112" s="354" t="s">
        <v>591</v>
      </c>
      <c r="B112" s="286">
        <v>6</v>
      </c>
      <c r="C112" s="286">
        <v>8</v>
      </c>
      <c r="D112" s="301">
        <v>6</v>
      </c>
      <c r="E112" s="54">
        <v>2</v>
      </c>
      <c r="F112" s="88">
        <v>3</v>
      </c>
    </row>
    <row r="113" spans="1:6">
      <c r="A113" s="354" t="s">
        <v>592</v>
      </c>
      <c r="B113" s="286">
        <v>17</v>
      </c>
      <c r="C113" s="286">
        <v>9</v>
      </c>
      <c r="D113" s="301">
        <v>11</v>
      </c>
      <c r="E113" s="54">
        <v>6</v>
      </c>
      <c r="F113" s="88">
        <v>3</v>
      </c>
    </row>
    <row r="114" spans="1:6">
      <c r="A114" s="354"/>
      <c r="B114" s="286"/>
      <c r="C114" s="286"/>
      <c r="D114" s="286"/>
      <c r="E114" s="54"/>
    </row>
    <row r="115" spans="1:6">
      <c r="A115" s="362" t="s">
        <v>595</v>
      </c>
      <c r="B115" s="283">
        <v>-1140</v>
      </c>
      <c r="C115" s="283">
        <v>1508</v>
      </c>
      <c r="D115" s="283">
        <v>2221</v>
      </c>
      <c r="E115" s="939">
        <v>2498</v>
      </c>
      <c r="F115" s="60">
        <v>2528</v>
      </c>
    </row>
    <row r="116" spans="1:6">
      <c r="A116" s="354" t="s">
        <v>587</v>
      </c>
      <c r="B116" s="286"/>
      <c r="C116" s="286"/>
      <c r="D116" s="286"/>
      <c r="E116" s="54"/>
    </row>
    <row r="117" spans="1:6">
      <c r="A117" s="70" t="s">
        <v>588</v>
      </c>
      <c r="B117" s="286">
        <v>-146</v>
      </c>
      <c r="C117" s="286">
        <v>179</v>
      </c>
      <c r="D117" s="286">
        <v>374</v>
      </c>
      <c r="E117" s="54">
        <v>439</v>
      </c>
      <c r="F117" s="88">
        <v>451</v>
      </c>
    </row>
    <row r="118" spans="1:6">
      <c r="A118" s="70" t="s">
        <v>589</v>
      </c>
      <c r="B118" s="328">
        <v>-363</v>
      </c>
      <c r="C118" s="328">
        <v>631</v>
      </c>
      <c r="D118" s="286">
        <v>1049</v>
      </c>
      <c r="E118" s="54">
        <v>1138</v>
      </c>
      <c r="F118" s="41">
        <v>1115</v>
      </c>
    </row>
    <row r="119" spans="1:6">
      <c r="A119" s="70" t="s">
        <v>590</v>
      </c>
      <c r="B119" s="328">
        <v>-608</v>
      </c>
      <c r="C119" s="328">
        <v>673</v>
      </c>
      <c r="D119" s="286">
        <v>781</v>
      </c>
      <c r="E119" s="54">
        <v>863</v>
      </c>
      <c r="F119" s="41">
        <v>921</v>
      </c>
    </row>
    <row r="120" spans="1:6">
      <c r="A120" s="70" t="s">
        <v>591</v>
      </c>
      <c r="B120" s="328">
        <v>-6</v>
      </c>
      <c r="C120" s="328"/>
      <c r="D120" s="286">
        <v>3</v>
      </c>
      <c r="E120" s="54">
        <v>14</v>
      </c>
      <c r="F120" s="41">
        <v>12</v>
      </c>
    </row>
    <row r="121" spans="1:6">
      <c r="A121" s="70" t="s">
        <v>592</v>
      </c>
      <c r="B121" s="328">
        <v>-17</v>
      </c>
      <c r="C121" s="328">
        <v>25</v>
      </c>
      <c r="D121" s="286">
        <v>14</v>
      </c>
      <c r="E121" s="54">
        <v>44</v>
      </c>
      <c r="F121" s="41">
        <v>29</v>
      </c>
    </row>
    <row r="122" spans="1:6">
      <c r="A122" s="176"/>
      <c r="B122" s="328"/>
      <c r="C122" s="328"/>
      <c r="D122" s="286"/>
      <c r="E122" s="54"/>
    </row>
    <row r="123" spans="1:6">
      <c r="A123" s="175" t="s">
        <v>514</v>
      </c>
      <c r="B123" s="328"/>
      <c r="C123" s="328"/>
      <c r="D123" s="286"/>
      <c r="E123" s="54"/>
    </row>
    <row r="124" spans="1:6">
      <c r="A124" s="636" t="s">
        <v>586</v>
      </c>
      <c r="B124" s="328">
        <v>5</v>
      </c>
      <c r="C124" s="435" t="s">
        <v>60</v>
      </c>
      <c r="D124" s="301">
        <v>21</v>
      </c>
      <c r="E124" s="939">
        <f>SUM(E129:E133)</f>
        <v>89</v>
      </c>
      <c r="F124" s="60">
        <v>121</v>
      </c>
    </row>
    <row r="125" spans="1:6">
      <c r="A125" s="70" t="s">
        <v>587</v>
      </c>
      <c r="B125" s="328"/>
      <c r="C125" s="435" t="s">
        <v>60</v>
      </c>
      <c r="D125" s="301"/>
      <c r="E125" s="54"/>
    </row>
    <row r="126" spans="1:6">
      <c r="A126" s="70"/>
      <c r="B126" s="328"/>
      <c r="C126" s="435"/>
      <c r="D126" s="301"/>
      <c r="E126" s="54"/>
    </row>
    <row r="127" spans="1:6">
      <c r="A127" s="1874" t="s">
        <v>85</v>
      </c>
      <c r="B127" s="1874"/>
      <c r="C127" s="1874"/>
      <c r="D127" s="1874"/>
      <c r="E127" s="1874"/>
      <c r="F127" s="369"/>
    </row>
    <row r="128" spans="1:6">
      <c r="A128" s="1118"/>
      <c r="B128" s="1453">
        <v>2020</v>
      </c>
      <c r="C128" s="1453">
        <v>2021</v>
      </c>
      <c r="D128" s="1452">
        <v>2022</v>
      </c>
      <c r="E128" s="1473">
        <v>2023</v>
      </c>
      <c r="F128" s="1656">
        <v>2024</v>
      </c>
    </row>
    <row r="129" spans="1:6">
      <c r="A129" s="70" t="s">
        <v>588</v>
      </c>
      <c r="B129" s="328">
        <v>1</v>
      </c>
      <c r="C129" s="435" t="s">
        <v>60</v>
      </c>
      <c r="D129" s="301">
        <v>6</v>
      </c>
      <c r="E129" s="54">
        <v>15</v>
      </c>
      <c r="F129">
        <v>10</v>
      </c>
    </row>
    <row r="130" spans="1:6">
      <c r="A130" s="70" t="s">
        <v>589</v>
      </c>
      <c r="B130" s="328">
        <v>2</v>
      </c>
      <c r="C130" s="435" t="s">
        <v>60</v>
      </c>
      <c r="D130" s="301">
        <v>5</v>
      </c>
      <c r="E130" s="54">
        <v>42</v>
      </c>
      <c r="F130">
        <v>62</v>
      </c>
    </row>
    <row r="131" spans="1:6">
      <c r="A131" s="70" t="s">
        <v>590</v>
      </c>
      <c r="B131" s="328">
        <v>2</v>
      </c>
      <c r="C131" s="435" t="s">
        <v>60</v>
      </c>
      <c r="D131" s="301">
        <v>10</v>
      </c>
      <c r="E131" s="54">
        <v>29</v>
      </c>
      <c r="F131">
        <v>43</v>
      </c>
    </row>
    <row r="132" spans="1:6">
      <c r="A132" s="70" t="s">
        <v>591</v>
      </c>
      <c r="B132" s="435" t="s">
        <v>60</v>
      </c>
      <c r="C132" s="435" t="s">
        <v>60</v>
      </c>
      <c r="D132" s="435" t="s">
        <v>60</v>
      </c>
      <c r="E132" s="54">
        <v>0</v>
      </c>
      <c r="F132">
        <v>3</v>
      </c>
    </row>
    <row r="133" spans="1:6">
      <c r="A133" s="70" t="s">
        <v>592</v>
      </c>
      <c r="B133" s="435" t="s">
        <v>60</v>
      </c>
      <c r="C133" s="435" t="s">
        <v>60</v>
      </c>
      <c r="D133" s="435" t="s">
        <v>60</v>
      </c>
      <c r="E133" s="54">
        <v>3</v>
      </c>
      <c r="F133">
        <v>3</v>
      </c>
    </row>
    <row r="134" spans="1:6">
      <c r="A134" s="176"/>
      <c r="B134" s="328"/>
      <c r="C134" s="328"/>
      <c r="D134" s="286"/>
      <c r="E134" s="54"/>
    </row>
    <row r="135" spans="1:6">
      <c r="A135" s="637" t="s">
        <v>593</v>
      </c>
      <c r="B135" s="328">
        <v>122</v>
      </c>
      <c r="C135" s="328">
        <v>16</v>
      </c>
      <c r="D135" s="435" t="s">
        <v>60</v>
      </c>
      <c r="E135" s="939">
        <f>SUM(E137:E141)</f>
        <v>0</v>
      </c>
      <c r="F135">
        <v>0</v>
      </c>
    </row>
    <row r="136" spans="1:6">
      <c r="A136" s="331" t="s">
        <v>587</v>
      </c>
      <c r="B136" s="328"/>
      <c r="C136" s="328"/>
      <c r="D136" s="286"/>
      <c r="E136" s="54"/>
    </row>
    <row r="137" spans="1:6">
      <c r="A137" s="331" t="s">
        <v>588</v>
      </c>
      <c r="B137" s="328">
        <v>5</v>
      </c>
      <c r="C137" s="435" t="s">
        <v>60</v>
      </c>
      <c r="D137" s="435" t="s">
        <v>60</v>
      </c>
      <c r="E137" s="54">
        <v>0</v>
      </c>
      <c r="F137">
        <v>0</v>
      </c>
    </row>
    <row r="138" spans="1:6">
      <c r="A138" s="331" t="s">
        <v>589</v>
      </c>
      <c r="B138" s="328">
        <v>47</v>
      </c>
      <c r="C138" s="328">
        <v>16</v>
      </c>
      <c r="D138" s="435" t="s">
        <v>60</v>
      </c>
      <c r="E138" s="54">
        <v>0</v>
      </c>
      <c r="F138">
        <v>0</v>
      </c>
    </row>
    <row r="139" spans="1:6">
      <c r="A139" s="331" t="s">
        <v>590</v>
      </c>
      <c r="B139" s="328">
        <v>66</v>
      </c>
      <c r="C139" s="435" t="s">
        <v>60</v>
      </c>
      <c r="D139" s="435" t="s">
        <v>60</v>
      </c>
      <c r="E139" s="54">
        <v>0</v>
      </c>
      <c r="F139">
        <v>0</v>
      </c>
    </row>
    <row r="140" spans="1:6">
      <c r="A140" s="331" t="s">
        <v>591</v>
      </c>
      <c r="B140" s="328">
        <v>1</v>
      </c>
      <c r="C140" s="435" t="s">
        <v>60</v>
      </c>
      <c r="D140" s="435" t="s">
        <v>60</v>
      </c>
      <c r="E140" s="54">
        <v>0</v>
      </c>
      <c r="F140">
        <v>0</v>
      </c>
    </row>
    <row r="141" spans="1:6">
      <c r="A141" s="331" t="s">
        <v>592</v>
      </c>
      <c r="B141" s="328">
        <v>3</v>
      </c>
      <c r="C141" s="435" t="s">
        <v>60</v>
      </c>
      <c r="D141" s="435" t="s">
        <v>60</v>
      </c>
      <c r="E141" s="54">
        <v>0</v>
      </c>
      <c r="F141">
        <v>0</v>
      </c>
    </row>
    <row r="142" spans="1:6">
      <c r="A142" s="54"/>
      <c r="B142" s="328"/>
      <c r="C142" s="328"/>
      <c r="D142" s="286"/>
      <c r="E142" s="54"/>
    </row>
    <row r="143" spans="1:6">
      <c r="A143" s="636" t="s">
        <v>595</v>
      </c>
      <c r="B143" s="328">
        <v>-117</v>
      </c>
      <c r="C143" s="328">
        <v>-16</v>
      </c>
      <c r="D143" s="286">
        <v>21</v>
      </c>
      <c r="E143" s="939">
        <f>E124-E135</f>
        <v>89</v>
      </c>
      <c r="F143">
        <v>121</v>
      </c>
    </row>
    <row r="144" spans="1:6">
      <c r="A144" s="331" t="s">
        <v>587</v>
      </c>
      <c r="B144" s="328"/>
      <c r="C144" s="328"/>
      <c r="D144" s="286"/>
      <c r="E144" s="902"/>
    </row>
    <row r="145" spans="1:6">
      <c r="A145" s="331" t="s">
        <v>588</v>
      </c>
      <c r="B145" s="328">
        <v>-4</v>
      </c>
      <c r="C145" s="435" t="s">
        <v>60</v>
      </c>
      <c r="D145" s="286">
        <v>6</v>
      </c>
      <c r="E145" s="902">
        <f>E129-E137</f>
        <v>15</v>
      </c>
      <c r="F145">
        <v>10</v>
      </c>
    </row>
    <row r="146" spans="1:6">
      <c r="A146" s="331" t="s">
        <v>589</v>
      </c>
      <c r="B146" s="328">
        <v>-45</v>
      </c>
      <c r="C146" s="328">
        <v>-16</v>
      </c>
      <c r="D146" s="286">
        <v>5</v>
      </c>
      <c r="E146" s="902">
        <f>E130-E138</f>
        <v>42</v>
      </c>
      <c r="F146">
        <v>62</v>
      </c>
    </row>
    <row r="147" spans="1:6">
      <c r="A147" s="331" t="s">
        <v>590</v>
      </c>
      <c r="B147" s="328">
        <v>-64</v>
      </c>
      <c r="C147" s="435" t="s">
        <v>60</v>
      </c>
      <c r="D147" s="286">
        <v>10</v>
      </c>
      <c r="E147" s="902">
        <f>E131-E139</f>
        <v>29</v>
      </c>
      <c r="F147">
        <v>43</v>
      </c>
    </row>
    <row r="148" spans="1:6">
      <c r="A148" s="331" t="s">
        <v>591</v>
      </c>
      <c r="B148" s="328">
        <v>-1</v>
      </c>
      <c r="C148" s="435" t="s">
        <v>60</v>
      </c>
      <c r="D148" s="435" t="s">
        <v>60</v>
      </c>
      <c r="E148" s="902">
        <f>E132-E140</f>
        <v>0</v>
      </c>
      <c r="F148">
        <v>3</v>
      </c>
    </row>
    <row r="149" spans="1:6">
      <c r="A149" s="331" t="s">
        <v>592</v>
      </c>
      <c r="B149" s="328">
        <v>-3</v>
      </c>
      <c r="C149" s="435" t="s">
        <v>60</v>
      </c>
      <c r="D149" s="435" t="s">
        <v>60</v>
      </c>
      <c r="E149" s="902">
        <f>E133-E141</f>
        <v>3</v>
      </c>
      <c r="F149">
        <v>3</v>
      </c>
    </row>
    <row r="150" spans="1:6">
      <c r="A150" s="176"/>
      <c r="B150" s="328"/>
      <c r="C150" s="328"/>
      <c r="D150" s="286"/>
      <c r="E150" s="54"/>
    </row>
    <row r="151" spans="1:6">
      <c r="A151" s="175" t="s">
        <v>515</v>
      </c>
      <c r="B151" s="328"/>
      <c r="C151" s="328"/>
      <c r="D151" s="286"/>
      <c r="E151" s="54"/>
    </row>
    <row r="152" spans="1:6">
      <c r="A152" s="637" t="s">
        <v>586</v>
      </c>
      <c r="B152" s="328">
        <v>41</v>
      </c>
      <c r="C152" s="328">
        <v>2314</v>
      </c>
      <c r="D152" s="328">
        <v>2761</v>
      </c>
      <c r="E152" s="879">
        <f>SUM(E154:E158)</f>
        <v>2687</v>
      </c>
      <c r="F152" s="791">
        <v>2546</v>
      </c>
    </row>
    <row r="153" spans="1:6">
      <c r="A153" s="331" t="s">
        <v>587</v>
      </c>
      <c r="B153" s="328"/>
      <c r="C153" s="328"/>
      <c r="D153" s="286"/>
      <c r="E153" s="179"/>
    </row>
    <row r="154" spans="1:6">
      <c r="A154" s="331" t="s">
        <v>588</v>
      </c>
      <c r="B154" s="328">
        <v>2</v>
      </c>
      <c r="C154" s="328">
        <v>305</v>
      </c>
      <c r="D154" s="328">
        <v>421</v>
      </c>
      <c r="E154" s="179">
        <v>443</v>
      </c>
      <c r="F154" s="1764">
        <v>471</v>
      </c>
    </row>
    <row r="155" spans="1:6">
      <c r="A155" s="70" t="s">
        <v>589</v>
      </c>
      <c r="B155" s="328">
        <v>19</v>
      </c>
      <c r="C155" s="328">
        <v>1050</v>
      </c>
      <c r="D155" s="328">
        <v>1265</v>
      </c>
      <c r="E155" s="179">
        <v>1189</v>
      </c>
      <c r="F155" s="1764">
        <v>1079</v>
      </c>
    </row>
    <row r="156" spans="1:6">
      <c r="A156" s="331" t="s">
        <v>590</v>
      </c>
      <c r="B156" s="328">
        <v>20</v>
      </c>
      <c r="C156" s="328">
        <v>917</v>
      </c>
      <c r="D156" s="328">
        <v>1041</v>
      </c>
      <c r="E156" s="179">
        <v>992</v>
      </c>
      <c r="F156" s="1764">
        <v>955</v>
      </c>
    </row>
    <row r="157" spans="1:6">
      <c r="A157" s="331" t="s">
        <v>591</v>
      </c>
      <c r="B157" s="435" t="s">
        <v>60</v>
      </c>
      <c r="C157" s="328">
        <v>8</v>
      </c>
      <c r="D157" s="328">
        <v>9</v>
      </c>
      <c r="E157" s="179">
        <v>16</v>
      </c>
      <c r="F157" s="1764">
        <v>12</v>
      </c>
    </row>
    <row r="158" spans="1:6">
      <c r="A158" s="331" t="s">
        <v>592</v>
      </c>
      <c r="B158" s="435" t="s">
        <v>60</v>
      </c>
      <c r="C158" s="328">
        <v>34</v>
      </c>
      <c r="D158" s="328">
        <v>25</v>
      </c>
      <c r="E158" s="179">
        <v>47</v>
      </c>
      <c r="F158" s="1764">
        <v>29</v>
      </c>
    </row>
    <row r="159" spans="1:6">
      <c r="A159" s="331"/>
      <c r="B159" s="435"/>
      <c r="C159" s="328"/>
      <c r="D159" s="328"/>
      <c r="E159" s="179"/>
    </row>
    <row r="160" spans="1:6" s="54" customFormat="1">
      <c r="A160" s="636" t="s">
        <v>593</v>
      </c>
      <c r="B160" s="122">
        <v>1064</v>
      </c>
      <c r="C160" s="122">
        <v>790</v>
      </c>
      <c r="D160" s="645">
        <v>561</v>
      </c>
      <c r="E160" s="879">
        <f>SUM(E162:E166)</f>
        <v>278</v>
      </c>
      <c r="F160" s="54">
        <v>139</v>
      </c>
    </row>
    <row r="161" spans="1:6">
      <c r="A161" s="70" t="s">
        <v>587</v>
      </c>
      <c r="B161" s="328"/>
      <c r="C161" s="286"/>
      <c r="D161" s="301"/>
      <c r="E161" s="879"/>
    </row>
    <row r="162" spans="1:6">
      <c r="A162" s="70" t="s">
        <v>588</v>
      </c>
      <c r="B162" s="328">
        <v>144</v>
      </c>
      <c r="C162" s="328">
        <v>126</v>
      </c>
      <c r="D162" s="301">
        <v>53</v>
      </c>
      <c r="E162" s="969">
        <v>19</v>
      </c>
      <c r="F162">
        <v>30</v>
      </c>
    </row>
    <row r="163" spans="1:6">
      <c r="A163" s="70" t="s">
        <v>589</v>
      </c>
      <c r="B163" s="328">
        <v>337</v>
      </c>
      <c r="C163" s="328">
        <v>403</v>
      </c>
      <c r="D163" s="301">
        <v>221</v>
      </c>
      <c r="E163" s="969">
        <v>93</v>
      </c>
      <c r="F163">
        <v>26</v>
      </c>
    </row>
    <row r="164" spans="1:6">
      <c r="A164" s="70" t="s">
        <v>590</v>
      </c>
      <c r="B164" s="328">
        <v>564</v>
      </c>
      <c r="C164" s="328">
        <v>244</v>
      </c>
      <c r="D164" s="301">
        <v>270</v>
      </c>
      <c r="E164" s="969">
        <v>158</v>
      </c>
      <c r="F164">
        <v>77</v>
      </c>
    </row>
    <row r="165" spans="1:6">
      <c r="A165" s="70" t="s">
        <v>591</v>
      </c>
      <c r="B165" s="328">
        <v>5</v>
      </c>
      <c r="C165" s="328">
        <v>8</v>
      </c>
      <c r="D165" s="301">
        <v>6</v>
      </c>
      <c r="E165" s="969">
        <v>2</v>
      </c>
      <c r="F165">
        <v>3</v>
      </c>
    </row>
    <row r="166" spans="1:6">
      <c r="A166" s="70" t="s">
        <v>592</v>
      </c>
      <c r="B166" s="328">
        <v>14</v>
      </c>
      <c r="C166" s="328">
        <v>9</v>
      </c>
      <c r="D166" s="301">
        <v>11</v>
      </c>
      <c r="E166" s="969">
        <v>6</v>
      </c>
      <c r="F166">
        <v>3</v>
      </c>
    </row>
    <row r="167" spans="1:6">
      <c r="A167" s="176"/>
      <c r="B167" s="328"/>
      <c r="C167" s="328"/>
      <c r="D167" s="286"/>
      <c r="E167" s="54"/>
    </row>
    <row r="168" spans="1:6">
      <c r="A168" s="636" t="s">
        <v>595</v>
      </c>
      <c r="B168" s="328">
        <v>-1023</v>
      </c>
      <c r="C168" s="328">
        <v>1524</v>
      </c>
      <c r="D168" s="435">
        <f>D152-D160</f>
        <v>2200</v>
      </c>
      <c r="E168" s="969">
        <f>E152-E160</f>
        <v>2409</v>
      </c>
      <c r="F168">
        <v>2407</v>
      </c>
    </row>
    <row r="169" spans="1:6">
      <c r="A169" s="70" t="s">
        <v>587</v>
      </c>
      <c r="B169" s="328"/>
      <c r="C169" s="328"/>
      <c r="D169" s="301"/>
      <c r="E169" s="969">
        <f t="shared" ref="E169:E174" si="0">E153-E161</f>
        <v>0</v>
      </c>
    </row>
    <row r="170" spans="1:6">
      <c r="A170" s="70" t="s">
        <v>588</v>
      </c>
      <c r="B170" s="328">
        <v>-142</v>
      </c>
      <c r="C170" s="328">
        <v>179</v>
      </c>
      <c r="D170" s="301">
        <v>368</v>
      </c>
      <c r="E170" s="969">
        <f t="shared" si="0"/>
        <v>424</v>
      </c>
      <c r="F170">
        <v>441</v>
      </c>
    </row>
    <row r="171" spans="1:6">
      <c r="A171" s="70" t="s">
        <v>589</v>
      </c>
      <c r="B171" s="328">
        <v>-318</v>
      </c>
      <c r="C171" s="328">
        <v>647</v>
      </c>
      <c r="D171" s="301">
        <v>1044</v>
      </c>
      <c r="E171" s="969">
        <f t="shared" si="0"/>
        <v>1096</v>
      </c>
      <c r="F171">
        <v>1053</v>
      </c>
    </row>
    <row r="172" spans="1:6">
      <c r="A172" s="70" t="s">
        <v>590</v>
      </c>
      <c r="B172" s="328">
        <v>-545</v>
      </c>
      <c r="C172" s="328">
        <v>673</v>
      </c>
      <c r="D172" s="301">
        <v>771</v>
      </c>
      <c r="E172" s="969">
        <f t="shared" si="0"/>
        <v>834</v>
      </c>
      <c r="F172">
        <v>878</v>
      </c>
    </row>
    <row r="173" spans="1:6">
      <c r="A173" s="70" t="s">
        <v>591</v>
      </c>
      <c r="B173" s="328">
        <v>-5</v>
      </c>
      <c r="C173" s="435" t="s">
        <v>60</v>
      </c>
      <c r="D173" s="301">
        <v>3</v>
      </c>
      <c r="E173" s="969">
        <f t="shared" si="0"/>
        <v>14</v>
      </c>
      <c r="F173">
        <v>9</v>
      </c>
    </row>
    <row r="174" spans="1:6">
      <c r="A174" s="70" t="s">
        <v>592</v>
      </c>
      <c r="B174" s="328">
        <v>14</v>
      </c>
      <c r="C174" s="328">
        <v>25</v>
      </c>
      <c r="D174" s="301">
        <v>14</v>
      </c>
      <c r="E174" s="969">
        <f t="shared" si="0"/>
        <v>41</v>
      </c>
      <c r="F174">
        <v>26</v>
      </c>
    </row>
    <row r="175" spans="1:6" ht="13.5" thickBot="1">
      <c r="A175" s="177"/>
      <c r="B175" s="433"/>
      <c r="C175" s="433"/>
      <c r="D175" s="477"/>
      <c r="E175" s="201"/>
      <c r="F175" s="654"/>
    </row>
    <row r="176" spans="1:6">
      <c r="A176" s="54"/>
      <c r="B176" s="72"/>
      <c r="C176" s="72"/>
      <c r="D176" s="54"/>
    </row>
  </sheetData>
  <mergeCells count="9">
    <mergeCell ref="A1:E1"/>
    <mergeCell ref="A24:E24"/>
    <mergeCell ref="A127:E127"/>
    <mergeCell ref="A97:C97"/>
    <mergeCell ref="A25:D25"/>
    <mergeCell ref="A64:D64"/>
    <mergeCell ref="A65:D65"/>
    <mergeCell ref="A95:D95"/>
    <mergeCell ref="A96:D96"/>
  </mergeCells>
  <pageMargins left="0.70866141732283472" right="0.70866141732283472" top="0.74803149606299213" bottom="0.74803149606299213" header="0.31496062992125984" footer="0.31496062992125984"/>
  <pageSetup paperSize="9" scale="85" firstPageNumber="19" orientation="portrait" useFirstPageNumber="1" r:id="rId1"/>
  <headerFooter alignWithMargins="0">
    <oddFooter>&amp;C&amp;P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7030A0"/>
  </sheetPr>
  <dimension ref="A1:CO115"/>
  <sheetViews>
    <sheetView zoomScaleNormal="100" workbookViewId="0">
      <selection activeCell="F9" sqref="F9"/>
    </sheetView>
  </sheetViews>
  <sheetFormatPr defaultRowHeight="12.75"/>
  <cols>
    <col min="1" max="1" width="50.6640625" customWidth="1"/>
    <col min="2" max="5" width="11.83203125" customWidth="1"/>
  </cols>
  <sheetData>
    <row r="1" spans="1:90" ht="15.75">
      <c r="A1" s="1987" t="s">
        <v>596</v>
      </c>
      <c r="B1" s="1987"/>
      <c r="C1" s="1987"/>
      <c r="D1" s="1987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  <c r="BO1" s="54"/>
      <c r="BP1" s="54"/>
      <c r="BQ1" s="54"/>
      <c r="BR1" s="54"/>
      <c r="BS1" s="54"/>
      <c r="BT1" s="54"/>
      <c r="BU1" s="54"/>
      <c r="BV1" s="54"/>
      <c r="BW1" s="54"/>
      <c r="BX1" s="54"/>
      <c r="BY1" s="54"/>
      <c r="BZ1" s="54"/>
      <c r="CA1" s="54"/>
      <c r="CB1" s="54"/>
      <c r="CC1" s="54"/>
      <c r="CD1" s="54"/>
      <c r="CE1" s="54"/>
      <c r="CF1" s="54"/>
      <c r="CG1" s="54"/>
      <c r="CH1" s="54"/>
      <c r="CI1" s="54"/>
      <c r="CJ1" s="54"/>
      <c r="CK1" s="54"/>
      <c r="CL1" s="54"/>
    </row>
    <row r="2" spans="1:90" ht="15.75">
      <c r="A2" s="1987" t="s">
        <v>597</v>
      </c>
      <c r="B2" s="1987"/>
      <c r="C2" s="1987"/>
      <c r="D2" s="1987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54"/>
      <c r="BP2" s="54"/>
      <c r="BQ2" s="54"/>
      <c r="BR2" s="54"/>
      <c r="BS2" s="54"/>
      <c r="BT2" s="54"/>
      <c r="BU2" s="54"/>
      <c r="BV2" s="54"/>
      <c r="BW2" s="54"/>
      <c r="BX2" s="54"/>
      <c r="BY2" s="54"/>
      <c r="BZ2" s="54"/>
      <c r="CA2" s="54"/>
      <c r="CB2" s="54"/>
      <c r="CC2" s="54"/>
      <c r="CD2" s="54"/>
      <c r="CE2" s="54"/>
      <c r="CF2" s="54"/>
      <c r="CG2" s="54"/>
      <c r="CH2" s="54"/>
      <c r="CI2" s="54"/>
      <c r="CJ2" s="54"/>
      <c r="CK2" s="54"/>
      <c r="CL2" s="54"/>
    </row>
    <row r="3" spans="1:90">
      <c r="A3" s="1986" t="s">
        <v>141</v>
      </c>
      <c r="B3" s="1986"/>
      <c r="C3" s="1986"/>
      <c r="D3" s="346"/>
      <c r="E3" s="346"/>
      <c r="F3" s="346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</row>
    <row r="4" spans="1:90">
      <c r="A4" s="1474"/>
      <c r="B4" s="1475">
        <v>2020</v>
      </c>
      <c r="C4" s="1475">
        <v>2021</v>
      </c>
      <c r="D4" s="1452">
        <v>2022</v>
      </c>
      <c r="E4" s="1448">
        <v>2023</v>
      </c>
      <c r="F4" s="1688">
        <v>2024</v>
      </c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</row>
    <row r="5" spans="1:90">
      <c r="A5" s="303"/>
      <c r="B5" s="289"/>
      <c r="C5" s="289"/>
      <c r="D5" s="289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</row>
    <row r="6" spans="1:90">
      <c r="A6" s="362" t="s">
        <v>504</v>
      </c>
      <c r="B6" s="289"/>
      <c r="C6" s="289"/>
      <c r="D6" s="289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54"/>
      <c r="BM6" s="54"/>
      <c r="BN6" s="54"/>
      <c r="BO6" s="54"/>
      <c r="BP6" s="54"/>
      <c r="BQ6" s="54"/>
      <c r="BR6" s="54"/>
      <c r="BS6" s="54"/>
      <c r="BT6" s="54"/>
      <c r="BU6" s="54"/>
      <c r="BV6" s="54"/>
      <c r="BW6" s="54"/>
      <c r="BX6" s="54"/>
      <c r="BY6" s="54"/>
      <c r="BZ6" s="54"/>
      <c r="CA6" s="54"/>
      <c r="CB6" s="54"/>
      <c r="CC6" s="54"/>
      <c r="CD6" s="54"/>
      <c r="CE6" s="54"/>
      <c r="CF6" s="54"/>
      <c r="CG6" s="54"/>
      <c r="CH6" s="54"/>
      <c r="CI6" s="54"/>
      <c r="CJ6" s="54"/>
      <c r="CK6" s="54"/>
      <c r="CL6" s="54"/>
    </row>
    <row r="7" spans="1:90">
      <c r="A7" s="639" t="s">
        <v>586</v>
      </c>
      <c r="B7" s="435">
        <v>13497</v>
      </c>
      <c r="C7" s="435">
        <v>3570</v>
      </c>
      <c r="D7" s="478">
        <v>3808</v>
      </c>
      <c r="E7" s="939">
        <f>SUM(E8:E13)</f>
        <v>4009</v>
      </c>
      <c r="F7" s="323">
        <v>3051</v>
      </c>
      <c r="G7" s="323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  <c r="BF7" s="54"/>
      <c r="BG7" s="54"/>
      <c r="BH7" s="54"/>
      <c r="BI7" s="54"/>
      <c r="BJ7" s="54"/>
      <c r="BK7" s="54"/>
      <c r="BL7" s="54"/>
      <c r="BM7" s="54"/>
      <c r="BN7" s="54"/>
      <c r="BO7" s="54"/>
      <c r="BP7" s="54"/>
      <c r="BQ7" s="54"/>
      <c r="BR7" s="54"/>
      <c r="BS7" s="54"/>
      <c r="BT7" s="54"/>
      <c r="BU7" s="54"/>
      <c r="BV7" s="54"/>
      <c r="BW7" s="54"/>
      <c r="BX7" s="54"/>
      <c r="BY7" s="54"/>
      <c r="BZ7" s="54"/>
      <c r="CA7" s="54"/>
      <c r="CB7" s="54"/>
      <c r="CC7" s="54"/>
      <c r="CD7" s="54"/>
      <c r="CE7" s="54"/>
      <c r="CF7" s="54"/>
      <c r="CG7" s="54"/>
      <c r="CH7" s="54"/>
      <c r="CI7" s="54"/>
      <c r="CJ7" s="54"/>
      <c r="CK7" s="54"/>
      <c r="CL7" s="54"/>
    </row>
    <row r="8" spans="1:90">
      <c r="A8" s="639" t="s">
        <v>587</v>
      </c>
      <c r="B8" s="435"/>
      <c r="C8" s="435"/>
      <c r="D8" s="481"/>
      <c r="E8" s="54"/>
      <c r="F8" s="323"/>
      <c r="G8" s="323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  <c r="BF8" s="54"/>
      <c r="BG8" s="54"/>
      <c r="BH8" s="54"/>
      <c r="BI8" s="54"/>
      <c r="BJ8" s="54"/>
      <c r="BK8" s="54"/>
      <c r="BL8" s="54"/>
      <c r="BM8" s="54"/>
      <c r="BN8" s="54"/>
      <c r="BO8" s="54"/>
      <c r="BP8" s="54"/>
      <c r="BQ8" s="54"/>
      <c r="BR8" s="54"/>
      <c r="BS8" s="54"/>
      <c r="BT8" s="54"/>
      <c r="BU8" s="54"/>
      <c r="BV8" s="54"/>
      <c r="BW8" s="54"/>
      <c r="BX8" s="54"/>
      <c r="BY8" s="54"/>
      <c r="BZ8" s="54"/>
      <c r="CA8" s="54"/>
      <c r="CB8" s="54"/>
      <c r="CC8" s="54"/>
      <c r="CD8" s="54"/>
      <c r="CE8" s="54"/>
      <c r="CF8" s="54"/>
      <c r="CG8" s="54"/>
      <c r="CH8" s="54"/>
      <c r="CI8" s="54"/>
      <c r="CJ8" s="54"/>
      <c r="CK8" s="54"/>
      <c r="CL8" s="54"/>
    </row>
    <row r="9" spans="1:90" ht="15.75">
      <c r="A9" s="639" t="s">
        <v>588</v>
      </c>
      <c r="B9" s="435">
        <v>38</v>
      </c>
      <c r="C9" s="435">
        <v>204</v>
      </c>
      <c r="D9" s="482">
        <v>523</v>
      </c>
      <c r="E9" s="971">
        <v>850</v>
      </c>
      <c r="F9" s="1799">
        <v>617</v>
      </c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  <c r="AH9" s="124"/>
      <c r="AI9" s="124"/>
      <c r="AJ9" s="124"/>
      <c r="AK9" s="124"/>
      <c r="AL9" s="124"/>
      <c r="AM9" s="124"/>
      <c r="AN9" s="124"/>
      <c r="AO9" s="124"/>
      <c r="AP9" s="124"/>
      <c r="AQ9" s="124"/>
      <c r="AR9" s="124"/>
      <c r="AS9" s="124"/>
      <c r="AT9" s="124"/>
      <c r="AU9" s="124"/>
      <c r="AV9" s="124"/>
      <c r="AW9" s="124"/>
      <c r="AX9" s="124"/>
      <c r="AY9" s="124"/>
      <c r="AZ9" s="124"/>
      <c r="BA9" s="124"/>
      <c r="BB9" s="124"/>
      <c r="BC9" s="124"/>
      <c r="BD9" s="124"/>
      <c r="BE9" s="124"/>
      <c r="BF9" s="124"/>
      <c r="BG9" s="124"/>
      <c r="BH9" s="124"/>
      <c r="BI9" s="124"/>
      <c r="BJ9" s="124"/>
      <c r="BK9" s="124"/>
      <c r="BL9" s="124"/>
      <c r="BM9" s="124"/>
      <c r="BN9" s="124"/>
      <c r="BO9" s="124"/>
      <c r="BP9" s="124"/>
      <c r="BQ9" s="124"/>
      <c r="BR9" s="124"/>
      <c r="BS9" s="124"/>
      <c r="BT9" s="124"/>
      <c r="BU9" s="124"/>
      <c r="BV9" s="124"/>
      <c r="BW9" s="124"/>
      <c r="BX9" s="124"/>
      <c r="BY9" s="124"/>
      <c r="BZ9" s="124"/>
      <c r="CA9" s="124"/>
      <c r="CB9" s="124"/>
      <c r="CC9" s="124"/>
      <c r="CD9" s="124"/>
      <c r="CE9" s="124"/>
      <c r="CF9" s="124"/>
      <c r="CG9" s="124"/>
      <c r="CH9" s="124"/>
      <c r="CI9" s="124"/>
      <c r="CJ9" s="124"/>
      <c r="CK9" s="124"/>
      <c r="CL9" s="124"/>
    </row>
    <row r="10" spans="1:90">
      <c r="A10" s="639" t="s">
        <v>589</v>
      </c>
      <c r="B10" s="435">
        <v>4921</v>
      </c>
      <c r="C10" s="435">
        <v>1000</v>
      </c>
      <c r="D10" s="301">
        <v>953</v>
      </c>
      <c r="E10" s="54">
        <v>900</v>
      </c>
      <c r="F10" s="54">
        <v>619</v>
      </c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  <c r="BF10" s="54"/>
      <c r="BG10" s="54"/>
      <c r="BH10" s="54"/>
      <c r="BI10" s="54"/>
      <c r="BJ10" s="54"/>
      <c r="BK10" s="54"/>
      <c r="BL10" s="54"/>
      <c r="BM10" s="54"/>
      <c r="BN10" s="54"/>
      <c r="BO10" s="54"/>
      <c r="BP10" s="54"/>
      <c r="BQ10" s="54"/>
      <c r="BR10" s="54"/>
      <c r="BS10" s="54"/>
      <c r="BT10" s="54"/>
      <c r="BU10" s="54"/>
      <c r="BV10" s="54"/>
      <c r="BW10" s="54"/>
      <c r="BX10" s="54"/>
      <c r="BY10" s="54"/>
      <c r="BZ10" s="54"/>
      <c r="CA10" s="54"/>
      <c r="CB10" s="54"/>
      <c r="CC10" s="54"/>
      <c r="CD10" s="54"/>
      <c r="CE10" s="54"/>
      <c r="CF10" s="54"/>
      <c r="CG10" s="54"/>
      <c r="CH10" s="54"/>
      <c r="CI10" s="54"/>
      <c r="CJ10" s="54"/>
      <c r="CK10" s="54"/>
      <c r="CL10" s="54"/>
    </row>
    <row r="11" spans="1:90">
      <c r="A11" s="639" t="s">
        <v>590</v>
      </c>
      <c r="B11" s="435">
        <v>7309</v>
      </c>
      <c r="C11" s="435">
        <v>2095</v>
      </c>
      <c r="D11" s="301">
        <v>2064</v>
      </c>
      <c r="E11" s="54">
        <v>1984</v>
      </c>
      <c r="F11" s="54">
        <v>1589</v>
      </c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4"/>
      <c r="BF11" s="54"/>
      <c r="BG11" s="54"/>
      <c r="BH11" s="54"/>
      <c r="BI11" s="54"/>
      <c r="BJ11" s="54"/>
      <c r="BK11" s="54"/>
      <c r="BL11" s="54"/>
      <c r="BM11" s="54"/>
      <c r="BN11" s="54"/>
      <c r="BO11" s="54"/>
      <c r="BP11" s="54"/>
      <c r="BQ11" s="54"/>
      <c r="BR11" s="54"/>
      <c r="BS11" s="54"/>
      <c r="BT11" s="54"/>
      <c r="BU11" s="54"/>
      <c r="BV11" s="54"/>
      <c r="BW11" s="54"/>
      <c r="BX11" s="54"/>
      <c r="BY11" s="54"/>
      <c r="BZ11" s="54"/>
      <c r="CA11" s="54"/>
      <c r="CB11" s="54"/>
      <c r="CC11" s="54"/>
      <c r="CD11" s="54"/>
      <c r="CE11" s="54"/>
      <c r="CF11" s="54"/>
      <c r="CG11" s="54"/>
      <c r="CH11" s="54"/>
      <c r="CI11" s="54"/>
      <c r="CJ11" s="54"/>
      <c r="CK11" s="54"/>
      <c r="CL11" s="54"/>
    </row>
    <row r="12" spans="1:90">
      <c r="A12" s="639" t="s">
        <v>591</v>
      </c>
      <c r="B12" s="435">
        <v>306</v>
      </c>
      <c r="C12" s="435">
        <v>67</v>
      </c>
      <c r="D12" s="301">
        <v>94</v>
      </c>
      <c r="E12" s="54">
        <v>89</v>
      </c>
      <c r="F12" s="54">
        <v>85</v>
      </c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4"/>
      <c r="CE12" s="54"/>
      <c r="CF12" s="54"/>
      <c r="CG12" s="54"/>
      <c r="CH12" s="54"/>
      <c r="CI12" s="54"/>
      <c r="CJ12" s="54"/>
      <c r="CK12" s="54"/>
      <c r="CL12" s="54"/>
    </row>
    <row r="13" spans="1:90">
      <c r="A13" s="639" t="s">
        <v>592</v>
      </c>
      <c r="B13" s="435">
        <v>923</v>
      </c>
      <c r="C13" s="435">
        <v>204</v>
      </c>
      <c r="D13" s="301">
        <v>174</v>
      </c>
      <c r="E13" s="54">
        <v>186</v>
      </c>
      <c r="F13" s="54">
        <v>141</v>
      </c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4"/>
      <c r="CE13" s="54"/>
      <c r="CF13" s="54"/>
      <c r="CG13" s="54"/>
      <c r="CH13" s="54"/>
      <c r="CI13" s="54"/>
      <c r="CJ13" s="54"/>
      <c r="CK13" s="54"/>
      <c r="CL13" s="54"/>
    </row>
    <row r="14" spans="1:90">
      <c r="A14" s="345"/>
      <c r="B14" s="435"/>
      <c r="C14" s="435"/>
      <c r="D14" s="301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  <c r="BF14" s="54"/>
      <c r="BG14" s="54"/>
      <c r="BH14" s="54"/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4"/>
      <c r="BV14" s="54"/>
      <c r="BW14" s="54"/>
      <c r="BX14" s="54"/>
      <c r="BY14" s="54"/>
      <c r="BZ14" s="54"/>
      <c r="CA14" s="54"/>
      <c r="CB14" s="54"/>
      <c r="CC14" s="54"/>
      <c r="CD14" s="54"/>
      <c r="CE14" s="54"/>
      <c r="CF14" s="54"/>
      <c r="CG14" s="54"/>
      <c r="CH14" s="54"/>
      <c r="CI14" s="54"/>
      <c r="CJ14" s="54"/>
      <c r="CK14" s="54"/>
      <c r="CL14" s="54"/>
    </row>
    <row r="15" spans="1:90">
      <c r="A15" s="639" t="s">
        <v>593</v>
      </c>
      <c r="B15" s="435">
        <v>14205</v>
      </c>
      <c r="C15" s="435">
        <v>4026</v>
      </c>
      <c r="D15" s="435">
        <v>5385</v>
      </c>
      <c r="E15" s="879">
        <f>SUM(E17:E21)</f>
        <v>6408</v>
      </c>
      <c r="F15" s="54">
        <v>8727</v>
      </c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  <c r="BF15" s="54"/>
      <c r="BG15" s="54"/>
      <c r="BH15" s="54"/>
      <c r="BI15" s="54"/>
      <c r="BJ15" s="54"/>
      <c r="BK15" s="54"/>
      <c r="BL15" s="54"/>
      <c r="BM15" s="54"/>
      <c r="BN15" s="54"/>
      <c r="BO15" s="54"/>
      <c r="BP15" s="54"/>
      <c r="BQ15" s="54"/>
      <c r="BR15" s="54"/>
      <c r="BS15" s="54"/>
      <c r="BT15" s="54"/>
      <c r="BU15" s="54"/>
      <c r="BV15" s="54"/>
      <c r="BW15" s="54"/>
      <c r="BX15" s="54"/>
      <c r="BY15" s="54"/>
      <c r="BZ15" s="54"/>
      <c r="CA15" s="54"/>
      <c r="CB15" s="54"/>
      <c r="CC15" s="54"/>
      <c r="CD15" s="54"/>
      <c r="CE15" s="54"/>
      <c r="CF15" s="54"/>
      <c r="CG15" s="54"/>
      <c r="CH15" s="54"/>
      <c r="CI15" s="54"/>
      <c r="CJ15" s="54"/>
      <c r="CK15" s="54"/>
      <c r="CL15" s="179"/>
    </row>
    <row r="16" spans="1:90">
      <c r="A16" s="639" t="s">
        <v>587</v>
      </c>
      <c r="B16" s="435"/>
      <c r="C16" s="435"/>
      <c r="D16" s="435"/>
      <c r="E16" s="179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54"/>
      <c r="AT16" s="54"/>
      <c r="AU16" s="54"/>
      <c r="AV16" s="54"/>
      <c r="AW16" s="54"/>
      <c r="AX16" s="54"/>
      <c r="AY16" s="54"/>
      <c r="AZ16" s="54"/>
      <c r="BA16" s="54"/>
      <c r="BB16" s="54"/>
      <c r="BC16" s="54"/>
      <c r="BD16" s="54"/>
      <c r="BE16" s="54"/>
      <c r="BF16" s="54"/>
      <c r="BG16" s="54"/>
      <c r="BH16" s="54"/>
      <c r="BI16" s="54"/>
      <c r="BJ16" s="54"/>
      <c r="BK16" s="54"/>
      <c r="BL16" s="54"/>
      <c r="BM16" s="54"/>
      <c r="BN16" s="54"/>
      <c r="BO16" s="54"/>
      <c r="BP16" s="54"/>
      <c r="BQ16" s="54"/>
      <c r="BR16" s="54"/>
      <c r="BS16" s="54"/>
      <c r="BT16" s="54"/>
      <c r="BU16" s="54"/>
      <c r="BV16" s="54"/>
      <c r="BW16" s="54"/>
      <c r="BX16" s="54"/>
      <c r="BY16" s="54"/>
      <c r="BZ16" s="54"/>
      <c r="CA16" s="54"/>
      <c r="CB16" s="54"/>
      <c r="CC16" s="54"/>
      <c r="CD16" s="54"/>
      <c r="CE16" s="54"/>
      <c r="CF16" s="54"/>
      <c r="CG16" s="54"/>
      <c r="CH16" s="54"/>
      <c r="CI16" s="54"/>
      <c r="CJ16" s="54"/>
      <c r="CK16" s="54"/>
      <c r="CL16" s="179"/>
    </row>
    <row r="17" spans="1:90">
      <c r="A17" s="639" t="s">
        <v>588</v>
      </c>
      <c r="B17" s="435">
        <v>87</v>
      </c>
      <c r="C17" s="435">
        <v>310</v>
      </c>
      <c r="D17" s="435">
        <v>795</v>
      </c>
      <c r="E17" s="179">
        <v>1302</v>
      </c>
      <c r="F17" s="54">
        <v>1925</v>
      </c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  <c r="BB17" s="54"/>
      <c r="BC17" s="54"/>
      <c r="BD17" s="54"/>
      <c r="BE17" s="54"/>
      <c r="BF17" s="54"/>
      <c r="BG17" s="54"/>
      <c r="BH17" s="54"/>
      <c r="BI17" s="54"/>
      <c r="BJ17" s="54"/>
      <c r="BK17" s="54"/>
      <c r="BL17" s="54"/>
      <c r="BM17" s="54"/>
      <c r="BN17" s="54"/>
      <c r="BO17" s="54"/>
      <c r="BP17" s="54"/>
      <c r="BQ17" s="54"/>
      <c r="BR17" s="54"/>
      <c r="BS17" s="54"/>
      <c r="BT17" s="54"/>
      <c r="BU17" s="54"/>
      <c r="BV17" s="54"/>
      <c r="BW17" s="54"/>
      <c r="BX17" s="54"/>
      <c r="BY17" s="54"/>
      <c r="BZ17" s="54"/>
      <c r="CA17" s="54"/>
      <c r="CB17" s="54"/>
      <c r="CC17" s="54"/>
      <c r="CD17" s="54"/>
      <c r="CE17" s="54"/>
      <c r="CF17" s="54"/>
      <c r="CG17" s="54"/>
      <c r="CH17" s="54"/>
      <c r="CI17" s="54"/>
      <c r="CJ17" s="54"/>
      <c r="CK17" s="54"/>
      <c r="CL17" s="179"/>
    </row>
    <row r="18" spans="1:90">
      <c r="A18" s="639" t="s">
        <v>589</v>
      </c>
      <c r="B18" s="435">
        <v>5337</v>
      </c>
      <c r="C18" s="435">
        <v>1117</v>
      </c>
      <c r="D18" s="435">
        <v>1259</v>
      </c>
      <c r="E18" s="179">
        <v>1367</v>
      </c>
      <c r="F18" s="54">
        <v>2116</v>
      </c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4"/>
      <c r="AY18" s="54"/>
      <c r="AZ18" s="54"/>
      <c r="BA18" s="54"/>
      <c r="BB18" s="54"/>
      <c r="BC18" s="54"/>
      <c r="BD18" s="54"/>
      <c r="BE18" s="54"/>
      <c r="BF18" s="54"/>
      <c r="BG18" s="54"/>
      <c r="BH18" s="54"/>
      <c r="BI18" s="54"/>
      <c r="BJ18" s="54"/>
      <c r="BK18" s="54"/>
      <c r="BL18" s="54"/>
      <c r="BM18" s="54"/>
      <c r="BN18" s="54"/>
      <c r="BO18" s="54"/>
      <c r="BP18" s="54"/>
      <c r="BQ18" s="54"/>
      <c r="BR18" s="54"/>
      <c r="BS18" s="54"/>
      <c r="BT18" s="54"/>
      <c r="BU18" s="54"/>
      <c r="BV18" s="54"/>
      <c r="BW18" s="54"/>
      <c r="BX18" s="54"/>
      <c r="BY18" s="54"/>
      <c r="BZ18" s="54"/>
      <c r="CA18" s="54"/>
      <c r="CB18" s="54"/>
      <c r="CC18" s="54"/>
      <c r="CD18" s="54"/>
      <c r="CE18" s="54"/>
      <c r="CF18" s="54"/>
      <c r="CG18" s="54"/>
      <c r="CH18" s="54"/>
      <c r="CI18" s="54"/>
      <c r="CJ18" s="54"/>
      <c r="CK18" s="54"/>
      <c r="CL18" s="179"/>
    </row>
    <row r="19" spans="1:90">
      <c r="A19" s="639" t="s">
        <v>590</v>
      </c>
      <c r="B19" s="435">
        <v>7701</v>
      </c>
      <c r="C19" s="435">
        <v>2413</v>
      </c>
      <c r="D19" s="435">
        <v>3110</v>
      </c>
      <c r="E19" s="179">
        <v>3481</v>
      </c>
      <c r="F19" s="54">
        <v>4089</v>
      </c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4"/>
      <c r="AO19" s="54"/>
      <c r="AP19" s="54"/>
      <c r="AQ19" s="54"/>
      <c r="AR19" s="54"/>
      <c r="AS19" s="54"/>
      <c r="AT19" s="54"/>
      <c r="AU19" s="54"/>
      <c r="AV19" s="54"/>
      <c r="AW19" s="54"/>
      <c r="AX19" s="54"/>
      <c r="AY19" s="54"/>
      <c r="AZ19" s="54"/>
      <c r="BA19" s="54"/>
      <c r="BB19" s="54"/>
      <c r="BC19" s="54"/>
      <c r="BD19" s="54"/>
      <c r="BE19" s="54"/>
      <c r="BF19" s="54"/>
      <c r="BG19" s="54"/>
      <c r="BH19" s="54"/>
      <c r="BI19" s="54"/>
      <c r="BJ19" s="54"/>
      <c r="BK19" s="54"/>
      <c r="BL19" s="54"/>
      <c r="BM19" s="54"/>
      <c r="BN19" s="54"/>
      <c r="BO19" s="54"/>
      <c r="BP19" s="54"/>
      <c r="BQ19" s="54"/>
      <c r="BR19" s="54"/>
      <c r="BS19" s="54"/>
      <c r="BT19" s="54"/>
      <c r="BU19" s="54"/>
      <c r="BV19" s="54"/>
      <c r="BW19" s="54"/>
      <c r="BX19" s="54"/>
      <c r="BY19" s="54"/>
      <c r="BZ19" s="54"/>
      <c r="CA19" s="54"/>
      <c r="CB19" s="54"/>
      <c r="CC19" s="54"/>
      <c r="CD19" s="54"/>
      <c r="CE19" s="54"/>
      <c r="CF19" s="54"/>
      <c r="CG19" s="54"/>
      <c r="CH19" s="54"/>
      <c r="CI19" s="54"/>
      <c r="CJ19" s="54"/>
      <c r="CK19" s="54"/>
      <c r="CL19" s="179"/>
    </row>
    <row r="20" spans="1:90">
      <c r="A20" s="639" t="s">
        <v>591</v>
      </c>
      <c r="B20" s="435">
        <v>275</v>
      </c>
      <c r="C20" s="435">
        <v>61</v>
      </c>
      <c r="D20" s="435">
        <v>47</v>
      </c>
      <c r="E20" s="179">
        <v>67</v>
      </c>
      <c r="F20" s="54">
        <v>195</v>
      </c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179"/>
    </row>
    <row r="21" spans="1:90">
      <c r="A21" s="639" t="s">
        <v>592</v>
      </c>
      <c r="B21" s="435">
        <v>805</v>
      </c>
      <c r="C21" s="435">
        <v>125</v>
      </c>
      <c r="D21" s="435">
        <v>174</v>
      </c>
      <c r="E21" s="179">
        <v>191</v>
      </c>
      <c r="F21" s="54">
        <v>402</v>
      </c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179"/>
    </row>
    <row r="22" spans="1:90">
      <c r="A22" s="639"/>
      <c r="B22" s="435"/>
      <c r="C22" s="435"/>
      <c r="D22" s="301"/>
      <c r="E22" s="179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4"/>
      <c r="AV22" s="54"/>
      <c r="AW22" s="54"/>
      <c r="AX22" s="54"/>
      <c r="AY22" s="54"/>
      <c r="AZ22" s="54"/>
      <c r="BA22" s="54"/>
      <c r="BB22" s="54"/>
      <c r="BC22" s="54"/>
      <c r="BD22" s="54"/>
      <c r="BE22" s="54"/>
      <c r="BF22" s="54"/>
      <c r="BG22" s="54"/>
      <c r="BH22" s="54"/>
      <c r="BI22" s="54"/>
      <c r="BJ22" s="54"/>
      <c r="BK22" s="54"/>
      <c r="BL22" s="54"/>
      <c r="BM22" s="54"/>
      <c r="BN22" s="54"/>
      <c r="BO22" s="54"/>
      <c r="BP22" s="54"/>
      <c r="BQ22" s="54"/>
      <c r="BR22" s="54"/>
      <c r="BS22" s="54"/>
      <c r="BT22" s="54"/>
      <c r="BU22" s="54"/>
      <c r="BV22" s="54"/>
      <c r="BW22" s="54"/>
      <c r="BX22" s="54"/>
      <c r="BY22" s="54"/>
      <c r="BZ22" s="54"/>
      <c r="CA22" s="54"/>
      <c r="CB22" s="54"/>
      <c r="CC22" s="54"/>
      <c r="CD22" s="54"/>
      <c r="CE22" s="54"/>
      <c r="CF22" s="54"/>
      <c r="CG22" s="54"/>
      <c r="CH22" s="54"/>
      <c r="CI22" s="54"/>
      <c r="CJ22" s="54"/>
      <c r="CK22" s="54"/>
      <c r="CL22" s="54"/>
    </row>
    <row r="23" spans="1:90">
      <c r="A23" s="639" t="s">
        <v>595</v>
      </c>
      <c r="B23" s="435">
        <v>-708</v>
      </c>
      <c r="C23" s="435">
        <v>-456</v>
      </c>
      <c r="D23" s="301">
        <v>-1577</v>
      </c>
      <c r="E23" s="179">
        <v>-2399</v>
      </c>
      <c r="F23" s="54">
        <v>-5676</v>
      </c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54"/>
      <c r="AY23" s="54"/>
      <c r="AZ23" s="54"/>
      <c r="BA23" s="54"/>
      <c r="BB23" s="54"/>
      <c r="BC23" s="54"/>
      <c r="BD23" s="54"/>
      <c r="BE23" s="54"/>
      <c r="BF23" s="54"/>
      <c r="BG23" s="54"/>
      <c r="BH23" s="54"/>
      <c r="BI23" s="54"/>
      <c r="BJ23" s="54"/>
      <c r="BK23" s="54"/>
      <c r="BL23" s="54"/>
      <c r="BM23" s="54"/>
      <c r="BN23" s="54"/>
      <c r="BO23" s="54"/>
      <c r="BP23" s="54"/>
      <c r="BQ23" s="54"/>
      <c r="BR23" s="54"/>
      <c r="BS23" s="54"/>
      <c r="BT23" s="54"/>
      <c r="BU23" s="54"/>
      <c r="BV23" s="54"/>
      <c r="BW23" s="54"/>
      <c r="BX23" s="54"/>
      <c r="BY23" s="54"/>
      <c r="BZ23" s="54"/>
      <c r="CA23" s="54"/>
      <c r="CB23" s="54"/>
      <c r="CC23" s="54"/>
      <c r="CD23" s="54"/>
      <c r="CE23" s="54"/>
      <c r="CF23" s="54"/>
      <c r="CG23" s="54"/>
      <c r="CH23" s="54"/>
      <c r="CI23" s="54"/>
      <c r="CJ23" s="54"/>
      <c r="CK23" s="54"/>
      <c r="CL23" s="54"/>
    </row>
    <row r="24" spans="1:90">
      <c r="A24" s="639" t="s">
        <v>587</v>
      </c>
      <c r="B24" s="435"/>
      <c r="C24" s="435"/>
      <c r="D24" s="301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54"/>
      <c r="AT24" s="54"/>
      <c r="AU24" s="54"/>
      <c r="AV24" s="54"/>
      <c r="AW24" s="54"/>
      <c r="AX24" s="54"/>
      <c r="AY24" s="54"/>
      <c r="AZ24" s="54"/>
      <c r="BA24" s="54"/>
      <c r="BB24" s="54"/>
      <c r="BC24" s="54"/>
      <c r="BD24" s="54"/>
      <c r="BE24" s="54"/>
      <c r="BF24" s="54"/>
      <c r="BG24" s="54"/>
      <c r="BH24" s="54"/>
      <c r="BI24" s="54"/>
      <c r="BJ24" s="54"/>
      <c r="BK24" s="54"/>
      <c r="BL24" s="54"/>
      <c r="BM24" s="54"/>
      <c r="BN24" s="54"/>
      <c r="BO24" s="54"/>
      <c r="BP24" s="54"/>
      <c r="BQ24" s="54"/>
      <c r="BR24" s="54"/>
      <c r="BS24" s="54"/>
      <c r="BT24" s="54"/>
      <c r="BU24" s="54"/>
      <c r="BV24" s="54"/>
      <c r="BW24" s="54"/>
      <c r="BX24" s="54"/>
      <c r="BY24" s="54"/>
      <c r="BZ24" s="54"/>
      <c r="CA24" s="54"/>
      <c r="CB24" s="54"/>
      <c r="CC24" s="54"/>
      <c r="CD24" s="54"/>
      <c r="CE24" s="54"/>
      <c r="CF24" s="54"/>
      <c r="CG24" s="54"/>
      <c r="CH24" s="54"/>
      <c r="CI24" s="54"/>
      <c r="CJ24" s="54"/>
      <c r="CK24" s="54"/>
      <c r="CL24" s="54"/>
    </row>
    <row r="25" spans="1:90">
      <c r="A25" s="639" t="s">
        <v>588</v>
      </c>
      <c r="B25" s="435">
        <v>-49</v>
      </c>
      <c r="C25" s="435">
        <v>-106</v>
      </c>
      <c r="D25" s="301">
        <v>-272</v>
      </c>
      <c r="E25" s="435">
        <v>-452</v>
      </c>
      <c r="F25" s="54">
        <v>-1308</v>
      </c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4"/>
      <c r="AR25" s="54"/>
      <c r="AS25" s="54"/>
      <c r="AT25" s="54"/>
      <c r="AU25" s="54"/>
      <c r="AV25" s="54"/>
      <c r="AW25" s="54"/>
      <c r="AX25" s="54"/>
      <c r="AY25" s="54"/>
      <c r="AZ25" s="54"/>
      <c r="BA25" s="54"/>
      <c r="BB25" s="54"/>
      <c r="BC25" s="54"/>
      <c r="BD25" s="54"/>
      <c r="BE25" s="54"/>
      <c r="BF25" s="54"/>
      <c r="BG25" s="54"/>
      <c r="BH25" s="54"/>
      <c r="BI25" s="54"/>
      <c r="BJ25" s="54"/>
      <c r="BK25" s="54"/>
      <c r="BL25" s="54"/>
      <c r="BM25" s="54"/>
      <c r="BN25" s="54"/>
      <c r="BO25" s="54"/>
      <c r="BP25" s="54"/>
      <c r="BQ25" s="54"/>
      <c r="BR25" s="54"/>
      <c r="BS25" s="54"/>
      <c r="BT25" s="54"/>
      <c r="BU25" s="54"/>
      <c r="BV25" s="54"/>
      <c r="BW25" s="54"/>
      <c r="BX25" s="54"/>
      <c r="BY25" s="54"/>
      <c r="BZ25" s="54"/>
      <c r="CA25" s="54"/>
      <c r="CB25" s="54"/>
      <c r="CC25" s="54"/>
      <c r="CD25" s="54"/>
      <c r="CE25" s="54"/>
      <c r="CF25" s="54"/>
      <c r="CG25" s="54"/>
      <c r="CH25" s="54"/>
      <c r="CI25" s="54"/>
      <c r="CJ25" s="54"/>
      <c r="CK25" s="54"/>
      <c r="CL25" s="54"/>
    </row>
    <row r="26" spans="1:90">
      <c r="A26" s="639" t="s">
        <v>589</v>
      </c>
      <c r="B26" s="435">
        <v>942</v>
      </c>
      <c r="C26" s="435">
        <v>-117</v>
      </c>
      <c r="D26" s="301">
        <v>-306</v>
      </c>
      <c r="E26" s="54">
        <v>-467</v>
      </c>
      <c r="F26" s="54">
        <v>-1497</v>
      </c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  <c r="AU26" s="54"/>
      <c r="AV26" s="54"/>
      <c r="AW26" s="54"/>
      <c r="AX26" s="54"/>
      <c r="AY26" s="54"/>
      <c r="AZ26" s="54"/>
      <c r="BA26" s="54"/>
      <c r="BB26" s="54"/>
      <c r="BC26" s="54"/>
      <c r="BD26" s="54"/>
      <c r="BE26" s="54"/>
      <c r="BF26" s="54"/>
      <c r="BG26" s="54"/>
      <c r="BH26" s="54"/>
      <c r="BI26" s="54"/>
      <c r="BJ26" s="54"/>
      <c r="BK26" s="54"/>
      <c r="BL26" s="54"/>
      <c r="BM26" s="54"/>
      <c r="BN26" s="54"/>
      <c r="BO26" s="54"/>
      <c r="BP26" s="54"/>
      <c r="BQ26" s="54"/>
      <c r="BR26" s="54"/>
      <c r="BS26" s="54"/>
      <c r="BT26" s="54"/>
      <c r="BU26" s="54"/>
      <c r="BV26" s="54"/>
      <c r="BW26" s="54"/>
      <c r="BX26" s="54"/>
      <c r="BY26" s="54"/>
      <c r="BZ26" s="54"/>
      <c r="CA26" s="54"/>
      <c r="CB26" s="54"/>
      <c r="CC26" s="54"/>
      <c r="CD26" s="54"/>
      <c r="CE26" s="54"/>
      <c r="CF26" s="54"/>
      <c r="CG26" s="54"/>
      <c r="CH26" s="54"/>
      <c r="CI26" s="54"/>
      <c r="CJ26" s="54"/>
      <c r="CK26" s="54"/>
      <c r="CL26" s="54"/>
    </row>
    <row r="27" spans="1:90">
      <c r="A27" s="639" t="s">
        <v>590</v>
      </c>
      <c r="B27" s="435">
        <v>-392</v>
      </c>
      <c r="C27" s="435">
        <v>-318</v>
      </c>
      <c r="D27" s="301">
        <v>-1046</v>
      </c>
      <c r="E27" s="54">
        <v>-1497</v>
      </c>
      <c r="F27" s="54">
        <v>-2500</v>
      </c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4"/>
      <c r="AR27" s="54"/>
      <c r="AS27" s="54"/>
      <c r="AT27" s="54"/>
      <c r="AU27" s="54"/>
      <c r="AV27" s="54"/>
      <c r="AW27" s="54"/>
      <c r="AX27" s="54"/>
      <c r="AY27" s="54"/>
      <c r="AZ27" s="54"/>
      <c r="BA27" s="54"/>
      <c r="BB27" s="54"/>
      <c r="BC27" s="54"/>
      <c r="BD27" s="54"/>
      <c r="BE27" s="54"/>
      <c r="BF27" s="54"/>
      <c r="BG27" s="54"/>
      <c r="BH27" s="54"/>
      <c r="BI27" s="54"/>
      <c r="BJ27" s="54"/>
      <c r="BK27" s="54"/>
      <c r="BL27" s="54"/>
      <c r="BM27" s="54"/>
      <c r="BN27" s="54"/>
      <c r="BO27" s="54"/>
      <c r="BP27" s="54"/>
      <c r="BQ27" s="54"/>
      <c r="BR27" s="54"/>
      <c r="BS27" s="54"/>
      <c r="BT27" s="54"/>
      <c r="BU27" s="54"/>
      <c r="BV27" s="54"/>
      <c r="BW27" s="54"/>
      <c r="BX27" s="54"/>
      <c r="BY27" s="54"/>
      <c r="BZ27" s="54"/>
      <c r="CA27" s="54"/>
      <c r="CB27" s="54"/>
      <c r="CC27" s="54"/>
      <c r="CD27" s="54"/>
      <c r="CE27" s="54"/>
      <c r="CF27" s="54"/>
      <c r="CG27" s="54"/>
      <c r="CH27" s="54"/>
      <c r="CI27" s="54"/>
      <c r="CJ27" s="54"/>
      <c r="CK27" s="54"/>
      <c r="CL27" s="54"/>
    </row>
    <row r="28" spans="1:90">
      <c r="A28" s="639" t="s">
        <v>591</v>
      </c>
      <c r="B28" s="435">
        <v>31</v>
      </c>
      <c r="C28" s="435">
        <v>6</v>
      </c>
      <c r="D28" s="301">
        <v>47</v>
      </c>
      <c r="E28" s="54">
        <v>22</v>
      </c>
      <c r="F28" s="54">
        <v>-110</v>
      </c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/>
      <c r="CH28" s="54"/>
      <c r="CI28" s="54"/>
      <c r="CJ28" s="54"/>
      <c r="CK28" s="54"/>
      <c r="CL28" s="54"/>
    </row>
    <row r="29" spans="1:90">
      <c r="A29" s="639" t="s">
        <v>592</v>
      </c>
      <c r="B29" s="435">
        <v>118</v>
      </c>
      <c r="C29" s="435">
        <v>79</v>
      </c>
      <c r="D29" s="435" t="s">
        <v>60</v>
      </c>
      <c r="E29" s="179">
        <v>-5</v>
      </c>
      <c r="F29" s="54">
        <v>-261</v>
      </c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</row>
    <row r="30" spans="1:90">
      <c r="A30" s="639"/>
      <c r="B30" s="435"/>
      <c r="C30" s="435"/>
      <c r="D30" s="301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  <c r="BF30" s="54"/>
      <c r="BG30" s="54"/>
      <c r="BH30" s="54"/>
      <c r="BI30" s="54"/>
      <c r="BJ30" s="54"/>
      <c r="BK30" s="54"/>
      <c r="BL30" s="54"/>
      <c r="BM30" s="54"/>
      <c r="BN30" s="54"/>
      <c r="BO30" s="54"/>
      <c r="BP30" s="54"/>
      <c r="BQ30" s="54"/>
      <c r="BR30" s="54"/>
      <c r="BS30" s="54"/>
      <c r="BT30" s="54"/>
      <c r="BU30" s="54"/>
      <c r="BV30" s="54"/>
      <c r="BW30" s="54"/>
      <c r="BX30" s="54"/>
      <c r="BY30" s="54"/>
      <c r="BZ30" s="54"/>
      <c r="CA30" s="54"/>
      <c r="CB30" s="54"/>
      <c r="CC30" s="54"/>
      <c r="CD30" s="54"/>
      <c r="CE30" s="54"/>
      <c r="CF30" s="54"/>
      <c r="CG30" s="54"/>
      <c r="CH30" s="54"/>
      <c r="CI30" s="54"/>
      <c r="CJ30" s="54"/>
      <c r="CK30" s="54"/>
      <c r="CL30" s="54"/>
    </row>
    <row r="31" spans="1:90">
      <c r="A31" s="638" t="s">
        <v>514</v>
      </c>
      <c r="B31" s="435"/>
      <c r="C31" s="435"/>
      <c r="D31" s="301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  <c r="BD31" s="54"/>
      <c r="BE31" s="54"/>
      <c r="BF31" s="54"/>
      <c r="BG31" s="54"/>
      <c r="BH31" s="54"/>
      <c r="BI31" s="54"/>
      <c r="BJ31" s="54"/>
      <c r="BK31" s="54"/>
      <c r="BL31" s="54"/>
      <c r="BM31" s="54"/>
      <c r="BN31" s="54"/>
      <c r="BO31" s="54"/>
      <c r="BP31" s="54"/>
      <c r="BQ31" s="54"/>
      <c r="BR31" s="54"/>
      <c r="BS31" s="54"/>
      <c r="BT31" s="54"/>
      <c r="BU31" s="54"/>
      <c r="BV31" s="54"/>
      <c r="BW31" s="54"/>
      <c r="BX31" s="54"/>
      <c r="BY31" s="54"/>
      <c r="BZ31" s="54"/>
      <c r="CA31" s="54"/>
      <c r="CB31" s="54"/>
      <c r="CC31" s="54"/>
      <c r="CD31" s="54"/>
      <c r="CE31" s="54"/>
      <c r="CF31" s="54"/>
      <c r="CG31" s="54"/>
      <c r="CH31" s="54"/>
      <c r="CI31" s="54"/>
      <c r="CJ31" s="54"/>
      <c r="CK31" s="54"/>
      <c r="CL31" s="54"/>
    </row>
    <row r="32" spans="1:90">
      <c r="A32" s="639" t="s">
        <v>586</v>
      </c>
      <c r="B32" s="435">
        <v>264</v>
      </c>
      <c r="C32" s="435" t="s">
        <v>60</v>
      </c>
      <c r="D32" s="301">
        <v>46</v>
      </c>
      <c r="E32" s="179">
        <v>750</v>
      </c>
      <c r="F32" s="54">
        <v>91</v>
      </c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54"/>
      <c r="BE32" s="54"/>
      <c r="BF32" s="54"/>
      <c r="BG32" s="54"/>
      <c r="BH32" s="54"/>
      <c r="BI32" s="54"/>
      <c r="BJ32" s="54"/>
      <c r="BK32" s="54"/>
      <c r="BL32" s="54"/>
      <c r="BM32" s="54"/>
      <c r="BN32" s="54"/>
      <c r="BO32" s="54"/>
      <c r="BP32" s="54"/>
      <c r="BQ32" s="54"/>
      <c r="BR32" s="54"/>
      <c r="BS32" s="54"/>
      <c r="BT32" s="54"/>
      <c r="BU32" s="54"/>
      <c r="BV32" s="54"/>
      <c r="BW32" s="54"/>
      <c r="BX32" s="54"/>
      <c r="BY32" s="54"/>
      <c r="BZ32" s="54"/>
      <c r="CA32" s="54"/>
      <c r="CB32" s="54"/>
      <c r="CC32" s="54"/>
      <c r="CD32" s="54"/>
      <c r="CE32" s="54"/>
      <c r="CF32" s="54"/>
      <c r="CG32" s="54"/>
      <c r="CH32" s="54"/>
      <c r="CI32" s="54"/>
      <c r="CJ32" s="54"/>
      <c r="CK32" s="54"/>
      <c r="CL32" s="54"/>
    </row>
    <row r="33" spans="1:90">
      <c r="A33" s="639" t="s">
        <v>587</v>
      </c>
      <c r="B33" s="435"/>
      <c r="C33" s="435"/>
      <c r="D33" s="301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  <c r="BF33" s="54"/>
      <c r="BG33" s="54"/>
      <c r="BH33" s="54"/>
      <c r="BI33" s="54"/>
      <c r="BJ33" s="54"/>
      <c r="BK33" s="54"/>
      <c r="BL33" s="54"/>
      <c r="BM33" s="54"/>
      <c r="BN33" s="54"/>
      <c r="BO33" s="54"/>
      <c r="BP33" s="54"/>
      <c r="BQ33" s="54"/>
      <c r="BR33" s="54"/>
      <c r="BS33" s="54"/>
      <c r="BT33" s="54"/>
      <c r="BU33" s="54"/>
      <c r="BV33" s="54"/>
      <c r="BW33" s="54"/>
      <c r="BX33" s="54"/>
      <c r="BY33" s="54"/>
      <c r="BZ33" s="54"/>
      <c r="CA33" s="54"/>
      <c r="CB33" s="54"/>
      <c r="CC33" s="54"/>
      <c r="CD33" s="54"/>
      <c r="CE33" s="54"/>
      <c r="CF33" s="54"/>
      <c r="CG33" s="54"/>
      <c r="CH33" s="54"/>
      <c r="CI33" s="54"/>
      <c r="CJ33" s="54"/>
      <c r="CK33" s="54"/>
      <c r="CL33" s="54"/>
    </row>
    <row r="34" spans="1:90">
      <c r="A34" s="639" t="s">
        <v>588</v>
      </c>
      <c r="B34" s="435">
        <v>4</v>
      </c>
      <c r="C34" s="435" t="s">
        <v>60</v>
      </c>
      <c r="D34" s="301">
        <v>9</v>
      </c>
      <c r="E34" s="179">
        <v>147</v>
      </c>
      <c r="F34" s="54">
        <v>7</v>
      </c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/>
      <c r="CH34" s="54"/>
      <c r="CI34" s="54"/>
      <c r="CJ34" s="54"/>
      <c r="CK34" s="54"/>
      <c r="CL34" s="54"/>
    </row>
    <row r="35" spans="1:90">
      <c r="A35" s="639" t="s">
        <v>589</v>
      </c>
      <c r="B35" s="435">
        <v>84</v>
      </c>
      <c r="C35" s="435" t="s">
        <v>60</v>
      </c>
      <c r="D35" s="301">
        <v>11</v>
      </c>
      <c r="E35" s="54">
        <v>189</v>
      </c>
      <c r="F35" s="54">
        <v>27</v>
      </c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</row>
    <row r="36" spans="1:90">
      <c r="A36" s="639" t="s">
        <v>590</v>
      </c>
      <c r="B36" s="435">
        <v>148</v>
      </c>
      <c r="C36" s="435" t="s">
        <v>60</v>
      </c>
      <c r="D36" s="301">
        <v>20</v>
      </c>
      <c r="E36" s="54">
        <v>353</v>
      </c>
      <c r="F36" s="54">
        <v>46</v>
      </c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</row>
    <row r="37" spans="1:90">
      <c r="A37" s="639" t="s">
        <v>591</v>
      </c>
      <c r="B37" s="435">
        <v>7</v>
      </c>
      <c r="C37" s="435" t="s">
        <v>60</v>
      </c>
      <c r="D37" s="301">
        <v>2</v>
      </c>
      <c r="E37" s="54">
        <v>19</v>
      </c>
      <c r="F37" s="54">
        <v>2</v>
      </c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  <c r="BF37" s="54"/>
      <c r="BG37" s="54"/>
      <c r="BH37" s="54"/>
      <c r="BI37" s="54"/>
      <c r="BJ37" s="54"/>
      <c r="BK37" s="54"/>
      <c r="BL37" s="54"/>
      <c r="BM37" s="54"/>
      <c r="BN37" s="54"/>
      <c r="BO37" s="54"/>
      <c r="BP37" s="54"/>
      <c r="BQ37" s="54"/>
      <c r="BR37" s="54"/>
      <c r="BS37" s="54"/>
      <c r="BT37" s="54"/>
      <c r="BU37" s="54"/>
      <c r="BV37" s="54"/>
      <c r="BW37" s="54"/>
      <c r="BX37" s="54"/>
      <c r="BY37" s="54"/>
      <c r="BZ37" s="54"/>
      <c r="CA37" s="54"/>
      <c r="CB37" s="54"/>
      <c r="CC37" s="54"/>
      <c r="CD37" s="54"/>
      <c r="CE37" s="54"/>
      <c r="CF37" s="54"/>
      <c r="CG37" s="54"/>
      <c r="CH37" s="54"/>
      <c r="CI37" s="54"/>
      <c r="CJ37" s="54"/>
      <c r="CK37" s="54"/>
      <c r="CL37" s="54"/>
    </row>
    <row r="38" spans="1:90">
      <c r="A38" s="639" t="s">
        <v>592</v>
      </c>
      <c r="B38" s="435">
        <v>21</v>
      </c>
      <c r="C38" s="435" t="s">
        <v>60</v>
      </c>
      <c r="D38" s="301">
        <v>4</v>
      </c>
      <c r="E38" s="939">
        <v>42</v>
      </c>
      <c r="F38" s="54">
        <v>9</v>
      </c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4"/>
      <c r="BB38" s="54"/>
      <c r="BC38" s="54"/>
      <c r="BD38" s="54"/>
      <c r="BE38" s="54"/>
      <c r="BF38" s="54"/>
      <c r="BG38" s="54"/>
      <c r="BH38" s="54"/>
      <c r="BI38" s="54"/>
      <c r="BJ38" s="54"/>
      <c r="BK38" s="54"/>
      <c r="BL38" s="54"/>
      <c r="BM38" s="54"/>
      <c r="BN38" s="54"/>
      <c r="BO38" s="54"/>
      <c r="BP38" s="54"/>
      <c r="BQ38" s="54"/>
      <c r="BR38" s="54"/>
      <c r="BS38" s="54"/>
      <c r="BT38" s="54"/>
      <c r="BU38" s="54"/>
      <c r="BV38" s="54"/>
      <c r="BW38" s="54"/>
      <c r="BX38" s="54"/>
      <c r="BY38" s="54"/>
      <c r="BZ38" s="54"/>
      <c r="CA38" s="54"/>
      <c r="CB38" s="54"/>
      <c r="CC38" s="54"/>
      <c r="CD38" s="54"/>
      <c r="CE38" s="54"/>
      <c r="CF38" s="54"/>
      <c r="CG38" s="54"/>
      <c r="CH38" s="54"/>
      <c r="CI38" s="54"/>
      <c r="CJ38" s="54"/>
      <c r="CK38" s="54"/>
      <c r="CL38" s="54"/>
    </row>
    <row r="39" spans="1:90">
      <c r="A39" s="639"/>
      <c r="B39" s="435"/>
      <c r="C39" s="435"/>
      <c r="D39" s="301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  <c r="BB39" s="54"/>
      <c r="BC39" s="54"/>
      <c r="BD39" s="54"/>
      <c r="BE39" s="54"/>
      <c r="BF39" s="54"/>
      <c r="BG39" s="54"/>
      <c r="BH39" s="54"/>
      <c r="BI39" s="54"/>
      <c r="BJ39" s="54"/>
      <c r="BK39" s="54"/>
      <c r="BL39" s="54"/>
      <c r="BM39" s="54"/>
      <c r="BN39" s="54"/>
      <c r="BO39" s="54"/>
      <c r="BP39" s="54"/>
      <c r="BQ39" s="54"/>
      <c r="BR39" s="54"/>
      <c r="BS39" s="54"/>
      <c r="BT39" s="54"/>
      <c r="BU39" s="54"/>
      <c r="BV39" s="54"/>
      <c r="BW39" s="54"/>
      <c r="BX39" s="54"/>
      <c r="BY39" s="54"/>
      <c r="BZ39" s="54"/>
      <c r="CA39" s="54"/>
      <c r="CB39" s="54"/>
      <c r="CC39" s="54"/>
      <c r="CD39" s="54"/>
      <c r="CE39" s="54"/>
      <c r="CF39" s="54"/>
      <c r="CG39" s="54"/>
      <c r="CH39" s="54"/>
      <c r="CI39" s="54"/>
      <c r="CJ39" s="54"/>
      <c r="CK39" s="54"/>
      <c r="CL39" s="54"/>
    </row>
    <row r="40" spans="1:90">
      <c r="A40" s="639" t="s">
        <v>593</v>
      </c>
      <c r="B40" s="435">
        <v>263</v>
      </c>
      <c r="C40" s="435" t="s">
        <v>60</v>
      </c>
      <c r="D40" s="301">
        <v>2</v>
      </c>
      <c r="E40" s="54">
        <v>2</v>
      </c>
      <c r="F40" s="54">
        <v>0</v>
      </c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4"/>
    </row>
    <row r="41" spans="1:90">
      <c r="A41" s="639" t="s">
        <v>587</v>
      </c>
      <c r="B41" s="435"/>
      <c r="C41" s="435"/>
      <c r="D41" s="301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</row>
    <row r="42" spans="1:90">
      <c r="A42" s="639" t="s">
        <v>588</v>
      </c>
      <c r="B42" s="435">
        <v>4</v>
      </c>
      <c r="C42" s="435" t="s">
        <v>60</v>
      </c>
      <c r="D42" s="435" t="s">
        <v>60</v>
      </c>
      <c r="E42" s="54">
        <v>1</v>
      </c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  <c r="BD42" s="54"/>
      <c r="BE42" s="54"/>
      <c r="BF42" s="54"/>
      <c r="BG42" s="54"/>
      <c r="BH42" s="54"/>
      <c r="BI42" s="54"/>
      <c r="BJ42" s="54"/>
      <c r="BK42" s="54"/>
      <c r="BL42" s="54"/>
      <c r="BM42" s="54"/>
      <c r="BN42" s="54"/>
      <c r="BO42" s="54"/>
      <c r="BP42" s="54"/>
      <c r="BQ42" s="54"/>
      <c r="BR42" s="54"/>
      <c r="BS42" s="54"/>
      <c r="BT42" s="54"/>
      <c r="BU42" s="54"/>
      <c r="BV42" s="54"/>
      <c r="BW42" s="54"/>
      <c r="BX42" s="54"/>
      <c r="BY42" s="54"/>
      <c r="BZ42" s="54"/>
      <c r="CA42" s="54"/>
      <c r="CB42" s="54"/>
      <c r="CC42" s="54"/>
      <c r="CD42" s="54"/>
      <c r="CE42" s="54"/>
      <c r="CF42" s="54"/>
      <c r="CG42" s="54"/>
      <c r="CH42" s="54"/>
      <c r="CI42" s="54"/>
      <c r="CJ42" s="54"/>
      <c r="CK42" s="54"/>
      <c r="CL42" s="54"/>
    </row>
    <row r="43" spans="1:90">
      <c r="A43" s="639" t="s">
        <v>589</v>
      </c>
      <c r="B43" s="435">
        <v>99</v>
      </c>
      <c r="C43" s="435" t="s">
        <v>60</v>
      </c>
      <c r="D43" s="435" t="s">
        <v>60</v>
      </c>
      <c r="E43" s="54" t="s">
        <v>1518</v>
      </c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  <c r="BB43" s="54"/>
      <c r="BC43" s="54"/>
      <c r="BD43" s="54"/>
      <c r="BE43" s="54"/>
      <c r="BF43" s="54"/>
      <c r="BG43" s="54"/>
      <c r="BH43" s="54"/>
      <c r="BI43" s="54"/>
      <c r="BJ43" s="54"/>
      <c r="BK43" s="54"/>
      <c r="BL43" s="54"/>
      <c r="BM43" s="54"/>
      <c r="BN43" s="54"/>
      <c r="BO43" s="54"/>
      <c r="BP43" s="54"/>
      <c r="BQ43" s="54"/>
      <c r="BR43" s="54"/>
      <c r="BS43" s="54"/>
      <c r="BT43" s="54"/>
      <c r="BU43" s="54"/>
      <c r="BV43" s="54"/>
      <c r="BW43" s="54"/>
      <c r="BX43" s="54"/>
      <c r="BY43" s="54"/>
      <c r="BZ43" s="54"/>
      <c r="CA43" s="54"/>
      <c r="CB43" s="54"/>
      <c r="CC43" s="54"/>
      <c r="CD43" s="54"/>
      <c r="CE43" s="54"/>
      <c r="CF43" s="54"/>
      <c r="CG43" s="54"/>
      <c r="CH43" s="54"/>
      <c r="CI43" s="54"/>
      <c r="CJ43" s="54"/>
      <c r="CK43" s="54"/>
      <c r="CL43" s="54"/>
    </row>
    <row r="44" spans="1:90">
      <c r="A44" s="639" t="s">
        <v>590</v>
      </c>
      <c r="B44" s="435">
        <v>137</v>
      </c>
      <c r="C44" s="435" t="s">
        <v>60</v>
      </c>
      <c r="D44" s="301">
        <v>1</v>
      </c>
      <c r="E44" s="54">
        <v>1</v>
      </c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  <c r="BF44" s="54"/>
      <c r="BG44" s="54"/>
      <c r="BH44" s="54"/>
      <c r="BI44" s="54"/>
      <c r="BJ44" s="54"/>
      <c r="BK44" s="54"/>
      <c r="BL44" s="54"/>
      <c r="BM44" s="54"/>
      <c r="BN44" s="54"/>
      <c r="BO44" s="54"/>
      <c r="BP44" s="54"/>
      <c r="BQ44" s="54"/>
      <c r="BR44" s="54"/>
      <c r="BS44" s="54"/>
      <c r="BT44" s="54"/>
      <c r="BU44" s="54"/>
      <c r="BV44" s="54"/>
      <c r="BW44" s="54"/>
      <c r="BX44" s="54"/>
      <c r="BY44" s="54"/>
      <c r="BZ44" s="54"/>
      <c r="CA44" s="54"/>
      <c r="CB44" s="54"/>
      <c r="CC44" s="54"/>
      <c r="CD44" s="54"/>
      <c r="CE44" s="54"/>
      <c r="CF44" s="54"/>
      <c r="CG44" s="54"/>
      <c r="CH44" s="54"/>
      <c r="CI44" s="54"/>
      <c r="CJ44" s="54"/>
      <c r="CK44" s="54"/>
      <c r="CL44" s="54"/>
    </row>
    <row r="45" spans="1:90">
      <c r="A45" s="639" t="s">
        <v>591</v>
      </c>
      <c r="B45" s="435">
        <v>7</v>
      </c>
      <c r="C45" s="435" t="s">
        <v>60</v>
      </c>
      <c r="D45" s="301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  <c r="BB45" s="54"/>
      <c r="BC45" s="54"/>
      <c r="BD45" s="54"/>
      <c r="BE45" s="54"/>
      <c r="BF45" s="54"/>
      <c r="BG45" s="54"/>
      <c r="BH45" s="54"/>
      <c r="BI45" s="54"/>
      <c r="BJ45" s="54"/>
      <c r="BK45" s="54"/>
      <c r="BL45" s="54"/>
      <c r="BM45" s="54"/>
      <c r="BN45" s="54"/>
      <c r="BO45" s="54"/>
      <c r="BP45" s="54"/>
      <c r="BQ45" s="54"/>
      <c r="BR45" s="54"/>
      <c r="BS45" s="54"/>
      <c r="BT45" s="54"/>
      <c r="BU45" s="54"/>
      <c r="BV45" s="54"/>
      <c r="BW45" s="54"/>
      <c r="BX45" s="54"/>
      <c r="BY45" s="54"/>
      <c r="BZ45" s="54"/>
      <c r="CA45" s="54"/>
      <c r="CB45" s="54"/>
      <c r="CC45" s="54"/>
      <c r="CD45" s="54"/>
      <c r="CE45" s="54"/>
      <c r="CF45" s="54"/>
      <c r="CG45" s="54"/>
      <c r="CH45" s="54"/>
      <c r="CI45" s="54"/>
      <c r="CJ45" s="54"/>
      <c r="CK45" s="54"/>
      <c r="CL45" s="54"/>
    </row>
    <row r="46" spans="1:90">
      <c r="A46" s="639" t="s">
        <v>592</v>
      </c>
      <c r="B46" s="435">
        <v>16</v>
      </c>
      <c r="C46" s="435" t="s">
        <v>60</v>
      </c>
      <c r="D46" s="301">
        <v>1</v>
      </c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</row>
    <row r="47" spans="1:90">
      <c r="A47" s="639"/>
      <c r="B47" s="435"/>
      <c r="C47" s="435"/>
      <c r="D47" s="301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</row>
    <row r="48" spans="1:90" ht="13.5" customHeight="1">
      <c r="A48" s="639" t="s">
        <v>595</v>
      </c>
      <c r="B48" s="435">
        <v>1</v>
      </c>
      <c r="C48" s="435" t="s">
        <v>60</v>
      </c>
      <c r="D48" s="301">
        <v>44</v>
      </c>
      <c r="E48" s="939">
        <v>748</v>
      </c>
      <c r="F48" s="54">
        <v>91</v>
      </c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  <c r="BF48" s="54"/>
      <c r="BG48" s="54"/>
      <c r="BH48" s="54"/>
      <c r="BI48" s="54"/>
      <c r="BJ48" s="54"/>
      <c r="BK48" s="54"/>
      <c r="BL48" s="54"/>
      <c r="BM48" s="54"/>
      <c r="BN48" s="54"/>
      <c r="BO48" s="54"/>
      <c r="BP48" s="54"/>
      <c r="BQ48" s="54"/>
      <c r="BR48" s="54"/>
      <c r="BS48" s="54"/>
      <c r="BT48" s="54"/>
      <c r="BU48" s="54"/>
      <c r="BV48" s="54"/>
      <c r="BW48" s="54"/>
      <c r="BX48" s="54"/>
      <c r="BY48" s="54"/>
      <c r="BZ48" s="54"/>
      <c r="CA48" s="54"/>
      <c r="CB48" s="54"/>
      <c r="CC48" s="54"/>
      <c r="CD48" s="54"/>
      <c r="CE48" s="54"/>
      <c r="CF48" s="54"/>
      <c r="CG48" s="54"/>
      <c r="CH48" s="54"/>
      <c r="CI48" s="54"/>
      <c r="CJ48" s="54"/>
      <c r="CK48" s="54"/>
      <c r="CL48" s="54"/>
    </row>
    <row r="49" spans="1:90">
      <c r="A49" s="639" t="s">
        <v>587</v>
      </c>
      <c r="B49" s="435"/>
      <c r="C49" s="435"/>
      <c r="D49" s="301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  <c r="BF49" s="54"/>
      <c r="BG49" s="54"/>
      <c r="BH49" s="54"/>
      <c r="BI49" s="54"/>
      <c r="BJ49" s="54"/>
      <c r="BK49" s="54"/>
      <c r="BL49" s="54"/>
      <c r="BM49" s="54"/>
      <c r="BN49" s="54"/>
      <c r="BO49" s="54"/>
      <c r="BP49" s="54"/>
      <c r="BQ49" s="54"/>
      <c r="BR49" s="54"/>
      <c r="BS49" s="54"/>
      <c r="BT49" s="54"/>
      <c r="BU49" s="54"/>
      <c r="BV49" s="54"/>
      <c r="BW49" s="54"/>
      <c r="BX49" s="54"/>
      <c r="BY49" s="54"/>
      <c r="BZ49" s="54"/>
      <c r="CA49" s="54"/>
      <c r="CB49" s="54"/>
      <c r="CC49" s="54"/>
      <c r="CD49" s="54"/>
      <c r="CE49" s="54"/>
      <c r="CF49" s="54"/>
      <c r="CG49" s="54"/>
      <c r="CH49" s="54"/>
      <c r="CI49" s="54"/>
      <c r="CJ49" s="54"/>
      <c r="CK49" s="54"/>
      <c r="CL49" s="54"/>
    </row>
    <row r="50" spans="1:90">
      <c r="A50" s="639" t="s">
        <v>588</v>
      </c>
      <c r="B50" s="435" t="s">
        <v>60</v>
      </c>
      <c r="C50" s="435" t="s">
        <v>60</v>
      </c>
      <c r="D50" s="301">
        <v>8</v>
      </c>
      <c r="E50" s="54">
        <v>146</v>
      </c>
      <c r="F50" s="54">
        <v>7</v>
      </c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4"/>
      <c r="BE50" s="54"/>
      <c r="BF50" s="54"/>
      <c r="BG50" s="54"/>
      <c r="BH50" s="54"/>
      <c r="BI50" s="54"/>
      <c r="BJ50" s="54"/>
      <c r="BK50" s="54"/>
      <c r="BL50" s="54"/>
      <c r="BM50" s="54"/>
      <c r="BN50" s="54"/>
      <c r="BO50" s="54"/>
      <c r="BP50" s="54"/>
      <c r="BQ50" s="54"/>
      <c r="BR50" s="54"/>
      <c r="BS50" s="54"/>
      <c r="BT50" s="54"/>
      <c r="BU50" s="54"/>
      <c r="BV50" s="54"/>
      <c r="BW50" s="54"/>
      <c r="BX50" s="54"/>
      <c r="BY50" s="54"/>
      <c r="BZ50" s="54"/>
      <c r="CA50" s="54"/>
      <c r="CB50" s="54"/>
      <c r="CC50" s="54"/>
      <c r="CD50" s="54"/>
      <c r="CE50" s="54"/>
      <c r="CF50" s="54"/>
      <c r="CG50" s="54"/>
      <c r="CH50" s="54"/>
      <c r="CI50" s="54"/>
      <c r="CJ50" s="54"/>
      <c r="CK50" s="54"/>
      <c r="CL50" s="54"/>
    </row>
    <row r="51" spans="1:90">
      <c r="A51" s="639" t="s">
        <v>589</v>
      </c>
      <c r="B51" s="435">
        <v>-15</v>
      </c>
      <c r="C51" s="435" t="s">
        <v>60</v>
      </c>
      <c r="D51" s="301">
        <v>11</v>
      </c>
      <c r="E51" s="54">
        <v>189</v>
      </c>
      <c r="F51" s="54">
        <v>27</v>
      </c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  <c r="BB51" s="54"/>
      <c r="BC51" s="54"/>
      <c r="BD51" s="54"/>
      <c r="BE51" s="54"/>
      <c r="BF51" s="54"/>
      <c r="BG51" s="54"/>
      <c r="BH51" s="54"/>
      <c r="BI51" s="54"/>
      <c r="BJ51" s="54"/>
      <c r="BK51" s="54"/>
      <c r="BL51" s="54"/>
      <c r="BM51" s="54"/>
      <c r="BN51" s="54"/>
      <c r="BO51" s="54"/>
      <c r="BP51" s="54"/>
      <c r="BQ51" s="54"/>
      <c r="BR51" s="54"/>
      <c r="BS51" s="54"/>
      <c r="BT51" s="54"/>
      <c r="BU51" s="54"/>
      <c r="BV51" s="54"/>
      <c r="BW51" s="54"/>
      <c r="BX51" s="54"/>
      <c r="BY51" s="54"/>
      <c r="BZ51" s="54"/>
      <c r="CA51" s="54"/>
      <c r="CB51" s="54"/>
      <c r="CC51" s="54"/>
      <c r="CD51" s="54"/>
      <c r="CE51" s="54"/>
      <c r="CF51" s="54"/>
      <c r="CG51" s="54"/>
      <c r="CH51" s="54"/>
      <c r="CI51" s="54"/>
      <c r="CJ51" s="54"/>
      <c r="CK51" s="54"/>
      <c r="CL51" s="54"/>
    </row>
    <row r="52" spans="1:90">
      <c r="A52" s="639" t="s">
        <v>590</v>
      </c>
      <c r="B52" s="435">
        <v>11</v>
      </c>
      <c r="C52" s="435" t="s">
        <v>60</v>
      </c>
      <c r="D52" s="301">
        <v>20</v>
      </c>
      <c r="E52" s="54">
        <v>352</v>
      </c>
      <c r="F52" s="54">
        <v>46</v>
      </c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4"/>
      <c r="AS52" s="54"/>
      <c r="AT52" s="54"/>
      <c r="AU52" s="54"/>
      <c r="AV52" s="54"/>
      <c r="AW52" s="54"/>
      <c r="AX52" s="54"/>
      <c r="AY52" s="54"/>
      <c r="AZ52" s="54"/>
      <c r="BA52" s="54"/>
      <c r="BB52" s="54"/>
      <c r="BC52" s="54"/>
      <c r="BD52" s="54"/>
      <c r="BE52" s="54"/>
      <c r="BF52" s="54"/>
      <c r="BG52" s="54"/>
      <c r="BH52" s="54"/>
      <c r="BI52" s="54"/>
      <c r="BJ52" s="54"/>
      <c r="BK52" s="54"/>
      <c r="BL52" s="54"/>
      <c r="BM52" s="54"/>
      <c r="BN52" s="54"/>
      <c r="BO52" s="54"/>
      <c r="BP52" s="54"/>
      <c r="BQ52" s="54"/>
      <c r="BR52" s="54"/>
      <c r="BS52" s="54"/>
      <c r="BT52" s="54"/>
      <c r="BU52" s="54"/>
      <c r="BV52" s="54"/>
      <c r="BW52" s="54"/>
      <c r="BX52" s="54"/>
      <c r="BY52" s="54"/>
      <c r="BZ52" s="54"/>
      <c r="CA52" s="54"/>
      <c r="CB52" s="54"/>
      <c r="CC52" s="54"/>
      <c r="CD52" s="54"/>
      <c r="CE52" s="54"/>
      <c r="CF52" s="54"/>
      <c r="CG52" s="54"/>
      <c r="CH52" s="54"/>
      <c r="CI52" s="54"/>
      <c r="CJ52" s="54"/>
      <c r="CK52" s="54"/>
      <c r="CL52" s="54"/>
    </row>
    <row r="53" spans="1:90">
      <c r="A53" s="639" t="s">
        <v>591</v>
      </c>
      <c r="B53" s="435" t="s">
        <v>60</v>
      </c>
      <c r="C53" s="435" t="s">
        <v>60</v>
      </c>
      <c r="D53" s="301">
        <v>2</v>
      </c>
      <c r="E53" s="54">
        <v>19</v>
      </c>
      <c r="F53" s="54">
        <v>2</v>
      </c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  <c r="BB53" s="54"/>
      <c r="BC53" s="54"/>
      <c r="BD53" s="54"/>
      <c r="BE53" s="54"/>
      <c r="BF53" s="54"/>
      <c r="BG53" s="54"/>
      <c r="BH53" s="54"/>
      <c r="BI53" s="54"/>
      <c r="BJ53" s="54"/>
      <c r="BK53" s="54"/>
      <c r="BL53" s="54"/>
      <c r="BM53" s="54"/>
      <c r="BN53" s="54"/>
      <c r="BO53" s="54"/>
      <c r="BP53" s="54"/>
      <c r="BQ53" s="54"/>
      <c r="BR53" s="54"/>
      <c r="BS53" s="54"/>
      <c r="BT53" s="54"/>
      <c r="BU53" s="54"/>
      <c r="BV53" s="54"/>
      <c r="BW53" s="54"/>
      <c r="BX53" s="54"/>
      <c r="BY53" s="54"/>
      <c r="BZ53" s="54"/>
      <c r="CA53" s="54"/>
      <c r="CB53" s="54"/>
      <c r="CC53" s="54"/>
      <c r="CD53" s="54"/>
      <c r="CE53" s="54"/>
      <c r="CF53" s="54"/>
      <c r="CG53" s="54"/>
      <c r="CH53" s="54"/>
      <c r="CI53" s="54"/>
      <c r="CJ53" s="54"/>
      <c r="CK53" s="54"/>
      <c r="CL53" s="54"/>
    </row>
    <row r="54" spans="1:90">
      <c r="A54" s="639" t="s">
        <v>592</v>
      </c>
      <c r="B54" s="435">
        <v>5</v>
      </c>
      <c r="C54" s="435" t="s">
        <v>60</v>
      </c>
      <c r="D54" s="301">
        <v>3</v>
      </c>
      <c r="E54" s="54">
        <v>42</v>
      </c>
      <c r="F54" s="54">
        <v>9</v>
      </c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  <c r="BD54" s="54"/>
      <c r="BE54" s="54"/>
      <c r="BF54" s="54"/>
      <c r="BG54" s="54"/>
      <c r="BH54" s="54"/>
      <c r="BI54" s="54"/>
      <c r="BJ54" s="54"/>
      <c r="BK54" s="54"/>
      <c r="BL54" s="54"/>
      <c r="BM54" s="54"/>
      <c r="BN54" s="54"/>
      <c r="BO54" s="54"/>
      <c r="BP54" s="54"/>
      <c r="BQ54" s="54"/>
      <c r="BR54" s="54"/>
      <c r="BS54" s="54"/>
      <c r="BT54" s="54"/>
      <c r="BU54" s="54"/>
      <c r="BV54" s="54"/>
      <c r="BW54" s="54"/>
      <c r="BX54" s="54"/>
      <c r="BY54" s="54"/>
      <c r="BZ54" s="54"/>
      <c r="CA54" s="54"/>
      <c r="CB54" s="54"/>
      <c r="CC54" s="54"/>
      <c r="CD54" s="54"/>
      <c r="CE54" s="54"/>
      <c r="CF54" s="54"/>
      <c r="CG54" s="54"/>
      <c r="CH54" s="54"/>
      <c r="CI54" s="54"/>
      <c r="CJ54" s="54"/>
      <c r="CK54" s="54"/>
      <c r="CL54" s="54"/>
    </row>
    <row r="55" spans="1:90">
      <c r="A55" s="639"/>
      <c r="B55" s="286"/>
      <c r="C55" s="286"/>
      <c r="D55" s="286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54"/>
      <c r="BE55" s="54"/>
      <c r="BF55" s="54"/>
      <c r="BG55" s="54"/>
      <c r="BH55" s="54"/>
      <c r="BI55" s="54"/>
      <c r="BJ55" s="54"/>
      <c r="BK55" s="54"/>
      <c r="BL55" s="54"/>
      <c r="BM55" s="54"/>
      <c r="BN55" s="54"/>
      <c r="BO55" s="54"/>
      <c r="BP55" s="54"/>
      <c r="BQ55" s="54"/>
      <c r="BR55" s="54"/>
      <c r="BS55" s="54"/>
      <c r="BT55" s="54"/>
      <c r="BU55" s="54"/>
      <c r="BV55" s="54"/>
      <c r="BW55" s="54"/>
      <c r="BX55" s="54"/>
      <c r="BY55" s="54"/>
      <c r="BZ55" s="54"/>
      <c r="CA55" s="54"/>
      <c r="CB55" s="54"/>
      <c r="CC55" s="54"/>
      <c r="CD55" s="54"/>
      <c r="CE55" s="54"/>
      <c r="CF55" s="54"/>
      <c r="CG55" s="54"/>
      <c r="CH55" s="54"/>
      <c r="CI55" s="54"/>
      <c r="CJ55" s="54"/>
      <c r="CK55" s="54"/>
      <c r="CL55" s="54"/>
    </row>
    <row r="56" spans="1:90">
      <c r="A56" s="362" t="s">
        <v>515</v>
      </c>
      <c r="B56" s="303"/>
      <c r="C56" s="303"/>
      <c r="D56" s="303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54"/>
      <c r="AH56" s="54"/>
      <c r="AI56" s="54"/>
      <c r="AJ56" s="54"/>
      <c r="AK56" s="54"/>
      <c r="AL56" s="54"/>
      <c r="AM56" s="54"/>
      <c r="AN56" s="54"/>
      <c r="AO56" s="54"/>
      <c r="AP56" s="54"/>
      <c r="AQ56" s="54"/>
      <c r="AR56" s="54"/>
      <c r="AS56" s="54"/>
      <c r="AT56" s="54"/>
      <c r="AU56" s="54"/>
      <c r="AV56" s="54"/>
      <c r="AW56" s="54"/>
      <c r="AX56" s="54"/>
      <c r="AY56" s="54"/>
      <c r="AZ56" s="54"/>
      <c r="BA56" s="54"/>
      <c r="BB56" s="54"/>
      <c r="BC56" s="54"/>
      <c r="BD56" s="54"/>
      <c r="BE56" s="54"/>
      <c r="BF56" s="54"/>
      <c r="BG56" s="54"/>
      <c r="BH56" s="54"/>
      <c r="BI56" s="54"/>
      <c r="BJ56" s="54"/>
      <c r="BK56" s="54"/>
      <c r="BL56" s="54"/>
      <c r="BM56" s="54"/>
      <c r="BN56" s="54"/>
      <c r="BO56" s="54"/>
      <c r="BP56" s="54"/>
      <c r="BQ56" s="54"/>
      <c r="BR56" s="54"/>
      <c r="BS56" s="54"/>
      <c r="BT56" s="54"/>
      <c r="BU56" s="54"/>
      <c r="BV56" s="54"/>
      <c r="BW56" s="54"/>
      <c r="BX56" s="54"/>
      <c r="BY56" s="54"/>
      <c r="BZ56" s="54"/>
      <c r="CA56" s="54"/>
      <c r="CB56" s="54"/>
      <c r="CC56" s="54"/>
      <c r="CD56" s="54"/>
      <c r="CE56" s="54"/>
      <c r="CF56" s="54"/>
      <c r="CG56" s="54"/>
      <c r="CH56" s="54"/>
      <c r="CI56" s="54"/>
      <c r="CJ56" s="54"/>
      <c r="CK56" s="54"/>
      <c r="CL56" s="54"/>
    </row>
    <row r="57" spans="1:90">
      <c r="A57" s="354" t="s">
        <v>586</v>
      </c>
      <c r="B57" s="328">
        <v>13233</v>
      </c>
      <c r="C57" s="328">
        <v>3570</v>
      </c>
      <c r="D57" s="301">
        <v>3762</v>
      </c>
      <c r="E57" s="939">
        <f>SUM(E58:E63)</f>
        <v>3259</v>
      </c>
      <c r="F57" s="323">
        <v>2960</v>
      </c>
      <c r="G57" s="323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54"/>
      <c r="AJ57" s="54"/>
      <c r="AK57" s="54"/>
      <c r="AL57" s="54"/>
      <c r="AM57" s="54"/>
      <c r="AN57" s="54"/>
      <c r="AO57" s="54"/>
      <c r="AP57" s="54"/>
      <c r="AQ57" s="54"/>
      <c r="AR57" s="54"/>
      <c r="AS57" s="54"/>
      <c r="AT57" s="54"/>
      <c r="AU57" s="54"/>
      <c r="AV57" s="54"/>
      <c r="AW57" s="54"/>
      <c r="AX57" s="54"/>
      <c r="AY57" s="54"/>
      <c r="AZ57" s="54"/>
      <c r="BA57" s="54"/>
      <c r="BB57" s="54"/>
      <c r="BC57" s="54"/>
      <c r="BD57" s="54"/>
      <c r="BE57" s="54"/>
      <c r="BF57" s="54"/>
      <c r="BG57" s="54"/>
      <c r="BH57" s="54"/>
      <c r="BI57" s="54"/>
      <c r="BJ57" s="54"/>
      <c r="BK57" s="54"/>
      <c r="BL57" s="54"/>
      <c r="BM57" s="54"/>
      <c r="BN57" s="54"/>
      <c r="BO57" s="54"/>
      <c r="BP57" s="54"/>
      <c r="BQ57" s="54"/>
      <c r="BR57" s="54"/>
      <c r="BS57" s="54"/>
      <c r="BT57" s="54"/>
      <c r="BU57" s="54"/>
      <c r="BV57" s="54"/>
      <c r="BW57" s="54"/>
      <c r="BX57" s="54"/>
      <c r="BY57" s="54"/>
      <c r="BZ57" s="54"/>
      <c r="CA57" s="54"/>
      <c r="CB57" s="54"/>
      <c r="CC57" s="54"/>
      <c r="CD57" s="54"/>
      <c r="CE57" s="54"/>
      <c r="CF57" s="54"/>
      <c r="CG57" s="54"/>
      <c r="CH57" s="54"/>
      <c r="CI57" s="54"/>
      <c r="CJ57" s="54"/>
      <c r="CK57" s="54"/>
      <c r="CL57" s="54"/>
    </row>
    <row r="58" spans="1:90">
      <c r="A58" s="354" t="s">
        <v>587</v>
      </c>
      <c r="B58" s="328"/>
      <c r="C58" s="328"/>
      <c r="D58" s="301"/>
      <c r="E58" s="54"/>
      <c r="F58" s="323"/>
      <c r="G58" s="323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4"/>
      <c r="AJ58" s="54"/>
      <c r="AK58" s="54"/>
      <c r="AL58" s="54"/>
      <c r="AM58" s="54"/>
      <c r="AN58" s="54"/>
      <c r="AO58" s="54"/>
      <c r="AP58" s="54"/>
      <c r="AQ58" s="54"/>
      <c r="AR58" s="54"/>
      <c r="AS58" s="54"/>
      <c r="AT58" s="54"/>
      <c r="AU58" s="54"/>
      <c r="AV58" s="54"/>
      <c r="AW58" s="54"/>
      <c r="AX58" s="54"/>
      <c r="AY58" s="54"/>
      <c r="AZ58" s="54"/>
      <c r="BA58" s="54"/>
      <c r="BB58" s="54"/>
      <c r="BC58" s="54"/>
      <c r="BD58" s="54"/>
      <c r="BE58" s="54"/>
      <c r="BF58" s="54"/>
      <c r="BG58" s="54"/>
      <c r="BH58" s="54"/>
      <c r="BI58" s="54"/>
      <c r="BJ58" s="54"/>
      <c r="BK58" s="54"/>
      <c r="BL58" s="54"/>
      <c r="BM58" s="54"/>
      <c r="BN58" s="54"/>
      <c r="BO58" s="54"/>
      <c r="BP58" s="54"/>
      <c r="BQ58" s="54"/>
      <c r="BR58" s="54"/>
      <c r="BS58" s="54"/>
      <c r="BT58" s="54"/>
      <c r="BU58" s="54"/>
      <c r="BV58" s="54"/>
      <c r="BW58" s="54"/>
      <c r="BX58" s="54"/>
      <c r="BY58" s="54"/>
      <c r="BZ58" s="54"/>
      <c r="CA58" s="54"/>
      <c r="CB58" s="54"/>
      <c r="CC58" s="54"/>
      <c r="CD58" s="54"/>
      <c r="CE58" s="54"/>
      <c r="CF58" s="54"/>
      <c r="CG58" s="54"/>
      <c r="CH58" s="54"/>
      <c r="CI58" s="54"/>
      <c r="CJ58" s="54"/>
      <c r="CK58" s="54"/>
      <c r="CL58" s="54"/>
    </row>
    <row r="59" spans="1:90" ht="15.75">
      <c r="A59" s="354" t="s">
        <v>588</v>
      </c>
      <c r="B59" s="328">
        <v>34</v>
      </c>
      <c r="C59" s="328">
        <v>204</v>
      </c>
      <c r="D59" s="301">
        <v>514</v>
      </c>
      <c r="E59" s="971">
        <v>703</v>
      </c>
      <c r="F59" s="1800">
        <v>610</v>
      </c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4"/>
      <c r="AC59" s="124"/>
      <c r="AD59" s="124"/>
      <c r="AE59" s="124"/>
      <c r="AF59" s="124"/>
      <c r="AG59" s="124"/>
      <c r="AH59" s="124"/>
      <c r="AI59" s="124"/>
      <c r="AJ59" s="124"/>
      <c r="AK59" s="124"/>
      <c r="AL59" s="124"/>
      <c r="AM59" s="124"/>
      <c r="AN59" s="124"/>
      <c r="AO59" s="124"/>
      <c r="AP59" s="124"/>
      <c r="AQ59" s="124"/>
      <c r="AR59" s="124"/>
      <c r="AS59" s="124"/>
      <c r="AT59" s="124"/>
      <c r="AU59" s="124"/>
      <c r="AV59" s="124"/>
      <c r="AW59" s="124"/>
      <c r="AX59" s="124"/>
      <c r="AY59" s="124"/>
      <c r="AZ59" s="124"/>
      <c r="BA59" s="124"/>
      <c r="BB59" s="124"/>
      <c r="BC59" s="124"/>
      <c r="BD59" s="124"/>
      <c r="BE59" s="124"/>
      <c r="BF59" s="124"/>
      <c r="BG59" s="124"/>
      <c r="BH59" s="124"/>
      <c r="BI59" s="124"/>
      <c r="BJ59" s="124"/>
      <c r="BK59" s="124"/>
      <c r="BL59" s="124"/>
      <c r="BM59" s="124"/>
      <c r="BN59" s="124"/>
      <c r="BO59" s="124"/>
      <c r="BP59" s="124"/>
      <c r="BQ59" s="124"/>
      <c r="BR59" s="124"/>
      <c r="BS59" s="124"/>
      <c r="BT59" s="124"/>
      <c r="BU59" s="124"/>
      <c r="BV59" s="124"/>
      <c r="BW59" s="124"/>
      <c r="BX59" s="124"/>
      <c r="BY59" s="124"/>
      <c r="BZ59" s="124"/>
      <c r="CA59" s="124"/>
      <c r="CB59" s="124"/>
      <c r="CC59" s="124"/>
      <c r="CD59" s="124"/>
      <c r="CE59" s="124"/>
      <c r="CF59" s="124"/>
      <c r="CG59" s="124"/>
      <c r="CH59" s="124"/>
      <c r="CI59" s="124"/>
      <c r="CJ59" s="124"/>
      <c r="CK59" s="124"/>
      <c r="CL59" s="124"/>
    </row>
    <row r="60" spans="1:90">
      <c r="A60" s="354" t="s">
        <v>589</v>
      </c>
      <c r="B60" s="328">
        <v>4837</v>
      </c>
      <c r="C60" s="328">
        <v>1000</v>
      </c>
      <c r="D60" s="301">
        <v>942</v>
      </c>
      <c r="E60" s="54">
        <v>711</v>
      </c>
      <c r="F60" s="54">
        <v>592</v>
      </c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4"/>
      <c r="BK60" s="54"/>
      <c r="BL60" s="54"/>
      <c r="BM60" s="54"/>
      <c r="BN60" s="54"/>
      <c r="BO60" s="54"/>
      <c r="BP60" s="54"/>
      <c r="BQ60" s="54"/>
      <c r="BR60" s="54"/>
      <c r="BS60" s="54"/>
      <c r="BT60" s="54"/>
      <c r="BU60" s="54"/>
      <c r="BV60" s="54"/>
      <c r="BW60" s="54"/>
      <c r="BX60" s="54"/>
      <c r="BY60" s="54"/>
      <c r="BZ60" s="54"/>
      <c r="CA60" s="54"/>
      <c r="CB60" s="54"/>
      <c r="CC60" s="54"/>
      <c r="CD60" s="54"/>
      <c r="CE60" s="54"/>
      <c r="CF60" s="54"/>
      <c r="CG60" s="54"/>
      <c r="CH60" s="54"/>
      <c r="CI60" s="54"/>
      <c r="CJ60" s="54"/>
      <c r="CK60" s="54"/>
      <c r="CL60" s="54"/>
    </row>
    <row r="61" spans="1:90">
      <c r="A61" s="354" t="s">
        <v>590</v>
      </c>
      <c r="B61" s="328">
        <v>7161</v>
      </c>
      <c r="C61" s="328">
        <v>2095</v>
      </c>
      <c r="D61" s="301">
        <v>2044</v>
      </c>
      <c r="E61" s="54">
        <v>1631</v>
      </c>
      <c r="F61" s="54">
        <v>1543</v>
      </c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4"/>
      <c r="BK61" s="54"/>
      <c r="BL61" s="54"/>
      <c r="BM61" s="54"/>
      <c r="BN61" s="54"/>
      <c r="BO61" s="54"/>
      <c r="BP61" s="54"/>
      <c r="BQ61" s="54"/>
      <c r="BR61" s="54"/>
      <c r="BS61" s="54"/>
      <c r="BT61" s="54"/>
      <c r="BU61" s="54"/>
      <c r="BV61" s="54"/>
      <c r="BW61" s="54"/>
      <c r="BX61" s="54"/>
      <c r="BY61" s="54"/>
      <c r="BZ61" s="54"/>
      <c r="CA61" s="54"/>
      <c r="CB61" s="54"/>
      <c r="CC61" s="54"/>
      <c r="CD61" s="54"/>
      <c r="CE61" s="54"/>
      <c r="CF61" s="54"/>
      <c r="CG61" s="54"/>
      <c r="CH61" s="54"/>
      <c r="CI61" s="54"/>
      <c r="CJ61" s="54"/>
      <c r="CK61" s="54"/>
      <c r="CL61" s="54"/>
    </row>
    <row r="62" spans="1:90">
      <c r="A62" s="354" t="s">
        <v>591</v>
      </c>
      <c r="B62" s="328">
        <v>299</v>
      </c>
      <c r="C62" s="328">
        <v>67</v>
      </c>
      <c r="D62" s="301">
        <v>92</v>
      </c>
      <c r="E62" s="54">
        <v>70</v>
      </c>
      <c r="F62" s="54">
        <v>83</v>
      </c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54"/>
      <c r="AH62" s="54"/>
      <c r="AI62" s="54"/>
      <c r="AJ62" s="54"/>
      <c r="AK62" s="54"/>
      <c r="AL62" s="54"/>
      <c r="AM62" s="54"/>
      <c r="AN62" s="54"/>
      <c r="AO62" s="54"/>
      <c r="AP62" s="54"/>
      <c r="AQ62" s="54"/>
      <c r="AR62" s="54"/>
      <c r="AS62" s="54"/>
      <c r="AT62" s="54"/>
      <c r="AU62" s="54"/>
      <c r="AV62" s="54"/>
      <c r="AW62" s="54"/>
      <c r="AX62" s="54"/>
      <c r="AY62" s="54"/>
      <c r="AZ62" s="54"/>
      <c r="BA62" s="54"/>
      <c r="BB62" s="54"/>
      <c r="BC62" s="54"/>
      <c r="BD62" s="54"/>
      <c r="BE62" s="54"/>
      <c r="BF62" s="54"/>
      <c r="BG62" s="54"/>
      <c r="BH62" s="54"/>
      <c r="BI62" s="54"/>
      <c r="BJ62" s="54"/>
      <c r="BK62" s="54"/>
      <c r="BL62" s="54"/>
      <c r="BM62" s="54"/>
      <c r="BN62" s="54"/>
      <c r="BO62" s="54"/>
      <c r="BP62" s="54"/>
      <c r="BQ62" s="54"/>
      <c r="BR62" s="54"/>
      <c r="BS62" s="54"/>
      <c r="BT62" s="54"/>
      <c r="BU62" s="54"/>
      <c r="BV62" s="54"/>
      <c r="BW62" s="54"/>
      <c r="BX62" s="54"/>
      <c r="BY62" s="54"/>
      <c r="BZ62" s="54"/>
      <c r="CA62" s="54"/>
      <c r="CB62" s="54"/>
      <c r="CC62" s="54"/>
      <c r="CD62" s="54"/>
      <c r="CE62" s="54"/>
      <c r="CF62" s="54"/>
      <c r="CG62" s="54"/>
      <c r="CH62" s="54"/>
      <c r="CI62" s="54"/>
      <c r="CJ62" s="54"/>
      <c r="CK62" s="54"/>
      <c r="CL62" s="54"/>
    </row>
    <row r="63" spans="1:90">
      <c r="A63" s="354" t="s">
        <v>592</v>
      </c>
      <c r="B63" s="328">
        <v>902</v>
      </c>
      <c r="C63" s="328">
        <v>204</v>
      </c>
      <c r="D63" s="301">
        <v>170</v>
      </c>
      <c r="E63" s="54">
        <v>144</v>
      </c>
      <c r="F63" s="54">
        <v>132</v>
      </c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54"/>
      <c r="AJ63" s="54"/>
      <c r="AK63" s="54"/>
      <c r="AL63" s="54"/>
      <c r="AM63" s="54"/>
      <c r="AN63" s="54"/>
      <c r="AO63" s="54"/>
      <c r="AP63" s="54"/>
      <c r="AQ63" s="54"/>
      <c r="AR63" s="54"/>
      <c r="AS63" s="54"/>
      <c r="AT63" s="54"/>
      <c r="AU63" s="54"/>
      <c r="AV63" s="54"/>
      <c r="AW63" s="54"/>
      <c r="AX63" s="54"/>
      <c r="AY63" s="54"/>
      <c r="AZ63" s="54"/>
      <c r="BA63" s="54"/>
      <c r="BB63" s="54"/>
      <c r="BC63" s="54"/>
      <c r="BD63" s="54"/>
      <c r="BE63" s="54"/>
      <c r="BF63" s="54"/>
      <c r="BG63" s="54"/>
      <c r="BH63" s="54"/>
      <c r="BI63" s="54"/>
      <c r="BJ63" s="54"/>
      <c r="BK63" s="54"/>
      <c r="BL63" s="54"/>
      <c r="BM63" s="54"/>
      <c r="BN63" s="54"/>
      <c r="BO63" s="54"/>
      <c r="BP63" s="54"/>
      <c r="BQ63" s="54"/>
      <c r="BR63" s="54"/>
      <c r="BS63" s="54"/>
      <c r="BT63" s="54"/>
      <c r="BU63" s="54"/>
      <c r="BV63" s="54"/>
      <c r="BW63" s="54"/>
      <c r="BX63" s="54"/>
      <c r="BY63" s="54"/>
      <c r="BZ63" s="54"/>
      <c r="CA63" s="54"/>
      <c r="CB63" s="54"/>
      <c r="CC63" s="54"/>
      <c r="CD63" s="54"/>
      <c r="CE63" s="54"/>
      <c r="CF63" s="54"/>
      <c r="CG63" s="54"/>
      <c r="CH63" s="54"/>
      <c r="CI63" s="54"/>
      <c r="CJ63" s="54"/>
      <c r="CK63" s="54"/>
      <c r="CL63" s="54"/>
    </row>
    <row r="64" spans="1:90">
      <c r="A64" s="354"/>
      <c r="B64" s="328"/>
      <c r="C64" s="328"/>
      <c r="D64" s="286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  <c r="BF64" s="54"/>
      <c r="BG64" s="54"/>
      <c r="BH64" s="54"/>
      <c r="BI64" s="54"/>
      <c r="BJ64" s="54"/>
      <c r="BK64" s="54"/>
      <c r="BL64" s="54"/>
      <c r="BM64" s="54"/>
      <c r="BN64" s="54"/>
      <c r="BO64" s="54"/>
      <c r="BP64" s="54"/>
      <c r="BQ64" s="54"/>
      <c r="BR64" s="54"/>
      <c r="BS64" s="54"/>
      <c r="BT64" s="54"/>
      <c r="BU64" s="54"/>
      <c r="BV64" s="54"/>
      <c r="BW64" s="54"/>
      <c r="BX64" s="54"/>
      <c r="BY64" s="54"/>
      <c r="BZ64" s="54"/>
      <c r="CA64" s="54"/>
      <c r="CB64" s="54"/>
      <c r="CC64" s="54"/>
      <c r="CD64" s="54"/>
      <c r="CE64" s="54"/>
      <c r="CF64" s="54"/>
      <c r="CG64" s="54"/>
      <c r="CH64" s="54"/>
      <c r="CI64" s="54"/>
      <c r="CJ64" s="54"/>
      <c r="CK64" s="54"/>
      <c r="CL64" s="54"/>
    </row>
    <row r="65" spans="1:90">
      <c r="A65" s="1990" t="s">
        <v>85</v>
      </c>
      <c r="B65" s="1990"/>
      <c r="C65" s="1990"/>
      <c r="D65" s="1336"/>
      <c r="E65" s="346"/>
      <c r="F65" s="346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4"/>
      <c r="BF65" s="54"/>
      <c r="BG65" s="54"/>
      <c r="BH65" s="54"/>
      <c r="BI65" s="54"/>
      <c r="BJ65" s="54"/>
      <c r="BK65" s="54"/>
      <c r="BL65" s="54"/>
      <c r="BM65" s="54"/>
      <c r="BN65" s="54"/>
      <c r="BO65" s="54"/>
      <c r="BP65" s="54"/>
      <c r="BQ65" s="54"/>
      <c r="BR65" s="54"/>
      <c r="BS65" s="54"/>
      <c r="BT65" s="54"/>
      <c r="BU65" s="54"/>
      <c r="BV65" s="54"/>
      <c r="BW65" s="54"/>
      <c r="BX65" s="54"/>
      <c r="BY65" s="54"/>
      <c r="BZ65" s="54"/>
      <c r="CA65" s="54"/>
      <c r="CB65" s="54"/>
      <c r="CC65" s="54"/>
      <c r="CD65" s="54"/>
      <c r="CE65" s="54"/>
      <c r="CF65" s="54"/>
      <c r="CG65" s="54"/>
      <c r="CH65" s="54"/>
      <c r="CI65" s="54"/>
      <c r="CJ65" s="54"/>
      <c r="CK65" s="54"/>
      <c r="CL65" s="54"/>
    </row>
    <row r="66" spans="1:90">
      <c r="A66" s="1474"/>
      <c r="B66" s="1475">
        <v>2020</v>
      </c>
      <c r="C66" s="1475">
        <v>2021</v>
      </c>
      <c r="D66" s="1452">
        <v>2022</v>
      </c>
      <c r="E66" s="1428">
        <v>2023</v>
      </c>
      <c r="F66" s="1688">
        <v>2024</v>
      </c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54"/>
      <c r="AH66" s="54"/>
      <c r="AI66" s="54"/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  <c r="BF66" s="54"/>
      <c r="BG66" s="54"/>
      <c r="BH66" s="54"/>
      <c r="BI66" s="54"/>
      <c r="BJ66" s="54"/>
      <c r="BK66" s="54"/>
      <c r="BL66" s="54"/>
      <c r="BM66" s="54"/>
      <c r="BN66" s="54"/>
      <c r="BO66" s="54"/>
      <c r="BP66" s="54"/>
      <c r="BQ66" s="54"/>
      <c r="BR66" s="54"/>
      <c r="BS66" s="54"/>
      <c r="BT66" s="54"/>
      <c r="BU66" s="54"/>
      <c r="BV66" s="54"/>
      <c r="BW66" s="54"/>
      <c r="BX66" s="54"/>
      <c r="BY66" s="54"/>
      <c r="BZ66" s="54"/>
      <c r="CA66" s="54"/>
      <c r="CB66" s="54"/>
      <c r="CC66" s="54"/>
      <c r="CD66" s="54"/>
      <c r="CE66" s="54"/>
      <c r="CF66" s="54"/>
      <c r="CG66" s="54"/>
      <c r="CH66" s="54"/>
      <c r="CI66" s="54"/>
      <c r="CJ66" s="54"/>
      <c r="CK66" s="54"/>
      <c r="CL66" s="54"/>
    </row>
    <row r="67" spans="1:90">
      <c r="A67" s="354" t="s">
        <v>1422</v>
      </c>
      <c r="B67" s="328">
        <v>13942</v>
      </c>
      <c r="C67" s="328">
        <v>4026</v>
      </c>
      <c r="D67" s="328">
        <v>5383</v>
      </c>
      <c r="E67" s="939">
        <v>6406</v>
      </c>
      <c r="F67" s="60">
        <v>8727</v>
      </c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4"/>
      <c r="AJ67" s="54"/>
      <c r="AK67" s="54"/>
      <c r="AL67" s="54"/>
      <c r="AM67" s="54"/>
      <c r="AN67" s="54"/>
      <c r="AO67" s="54"/>
      <c r="AP67" s="54"/>
      <c r="AQ67" s="54"/>
      <c r="AR67" s="54"/>
      <c r="AS67" s="54"/>
      <c r="AT67" s="54"/>
      <c r="AU67" s="54"/>
      <c r="AV67" s="54"/>
      <c r="AW67" s="54"/>
      <c r="AX67" s="54"/>
      <c r="AY67" s="54"/>
      <c r="AZ67" s="54"/>
      <c r="BA67" s="54"/>
      <c r="BB67" s="54"/>
      <c r="BC67" s="54"/>
      <c r="BD67" s="54"/>
      <c r="BE67" s="54"/>
      <c r="BF67" s="54"/>
      <c r="BG67" s="54"/>
      <c r="BH67" s="54"/>
      <c r="BI67" s="54"/>
      <c r="BJ67" s="54"/>
      <c r="BK67" s="54"/>
      <c r="BL67" s="54"/>
      <c r="BM67" s="54"/>
      <c r="BN67" s="54"/>
      <c r="BO67" s="54"/>
      <c r="BP67" s="54"/>
      <c r="BQ67" s="54"/>
      <c r="BR67" s="54"/>
      <c r="BS67" s="54"/>
      <c r="BT67" s="54"/>
      <c r="BU67" s="54"/>
      <c r="BV67" s="54"/>
      <c r="BW67" s="54"/>
      <c r="BX67" s="54"/>
      <c r="BY67" s="54"/>
      <c r="BZ67" s="54"/>
      <c r="CA67" s="54"/>
      <c r="CB67" s="54"/>
      <c r="CC67" s="54"/>
      <c r="CD67" s="54"/>
      <c r="CE67" s="54"/>
      <c r="CF67" s="54"/>
      <c r="CG67" s="54"/>
      <c r="CH67" s="54"/>
      <c r="CI67" s="54"/>
      <c r="CJ67" s="54"/>
      <c r="CK67" s="54"/>
      <c r="CL67" s="54"/>
    </row>
    <row r="68" spans="1:90">
      <c r="A68" s="354" t="s">
        <v>587</v>
      </c>
      <c r="B68" s="328"/>
      <c r="C68" s="328"/>
      <c r="D68" s="328"/>
      <c r="E68" s="54"/>
      <c r="F68" s="41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  <c r="AB68" s="54"/>
      <c r="AC68" s="54"/>
      <c r="AD68" s="54"/>
      <c r="AE68" s="54"/>
      <c r="AF68" s="54"/>
      <c r="AG68" s="54"/>
      <c r="AH68" s="54"/>
      <c r="AI68" s="54"/>
      <c r="AJ68" s="54"/>
      <c r="AK68" s="54"/>
      <c r="AL68" s="54"/>
      <c r="AM68" s="54"/>
      <c r="AN68" s="54"/>
      <c r="AO68" s="54"/>
      <c r="AP68" s="54"/>
      <c r="AQ68" s="54"/>
      <c r="AR68" s="54"/>
      <c r="AS68" s="54"/>
      <c r="AT68" s="54"/>
      <c r="AU68" s="54"/>
      <c r="AV68" s="54"/>
      <c r="AW68" s="54"/>
      <c r="AX68" s="54"/>
      <c r="AY68" s="54"/>
      <c r="AZ68" s="54"/>
      <c r="BA68" s="54"/>
      <c r="BB68" s="54"/>
      <c r="BC68" s="54"/>
      <c r="BD68" s="54"/>
      <c r="BE68" s="54"/>
      <c r="BF68" s="54"/>
      <c r="BG68" s="54"/>
      <c r="BH68" s="54"/>
      <c r="BI68" s="54"/>
      <c r="BJ68" s="54"/>
      <c r="BK68" s="54"/>
      <c r="BL68" s="54"/>
      <c r="BM68" s="54"/>
      <c r="BN68" s="54"/>
      <c r="BO68" s="54"/>
      <c r="BP68" s="54"/>
      <c r="BQ68" s="54"/>
      <c r="BR68" s="54"/>
      <c r="BS68" s="54"/>
      <c r="BT68" s="54"/>
      <c r="BU68" s="54"/>
      <c r="BV68" s="54"/>
      <c r="BW68" s="54"/>
      <c r="BX68" s="54"/>
      <c r="BY68" s="54"/>
      <c r="BZ68" s="54"/>
      <c r="CA68" s="54"/>
      <c r="CB68" s="54"/>
      <c r="CC68" s="54"/>
      <c r="CD68" s="54"/>
      <c r="CE68" s="54"/>
      <c r="CF68" s="54"/>
      <c r="CG68" s="54"/>
      <c r="CH68" s="54"/>
      <c r="CI68" s="54"/>
      <c r="CJ68" s="54"/>
      <c r="CK68" s="54"/>
      <c r="CL68" s="54"/>
    </row>
    <row r="69" spans="1:90">
      <c r="A69" s="354" t="s">
        <v>588</v>
      </c>
      <c r="B69" s="328">
        <v>83</v>
      </c>
      <c r="C69" s="328">
        <v>310</v>
      </c>
      <c r="D69" s="328">
        <v>794</v>
      </c>
      <c r="E69" s="54">
        <v>1301</v>
      </c>
      <c r="F69" s="41">
        <v>1925</v>
      </c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54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54"/>
      <c r="BO69" s="54"/>
      <c r="BP69" s="54"/>
      <c r="BQ69" s="54"/>
      <c r="BR69" s="54"/>
      <c r="BS69" s="54"/>
      <c r="BT69" s="54"/>
      <c r="BU69" s="54"/>
      <c r="BV69" s="54"/>
      <c r="BW69" s="54"/>
      <c r="BX69" s="54"/>
      <c r="BY69" s="54"/>
      <c r="BZ69" s="54"/>
      <c r="CA69" s="54"/>
      <c r="CB69" s="54"/>
      <c r="CC69" s="54"/>
      <c r="CD69" s="54"/>
      <c r="CE69" s="54"/>
      <c r="CF69" s="54"/>
      <c r="CG69" s="54"/>
      <c r="CH69" s="54"/>
      <c r="CI69" s="54"/>
      <c r="CJ69" s="54"/>
      <c r="CK69" s="54"/>
      <c r="CL69" s="54"/>
    </row>
    <row r="70" spans="1:90">
      <c r="A70" s="354" t="s">
        <v>589</v>
      </c>
      <c r="B70" s="328">
        <v>5238</v>
      </c>
      <c r="C70" s="328">
        <v>1117</v>
      </c>
      <c r="D70" s="328">
        <v>1259</v>
      </c>
      <c r="E70" s="54">
        <v>1367</v>
      </c>
      <c r="F70" s="41">
        <v>2116</v>
      </c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  <c r="AI70" s="54"/>
      <c r="AJ70" s="54"/>
      <c r="AK70" s="54"/>
      <c r="AL70" s="54"/>
      <c r="AM70" s="54"/>
      <c r="AN70" s="54"/>
      <c r="AO70" s="54"/>
      <c r="AP70" s="54"/>
      <c r="AQ70" s="54"/>
      <c r="AR70" s="54"/>
      <c r="AS70" s="54"/>
      <c r="AT70" s="54"/>
      <c r="AU70" s="54"/>
      <c r="AV70" s="54"/>
      <c r="AW70" s="54"/>
      <c r="AX70" s="54"/>
      <c r="AY70" s="54"/>
      <c r="AZ70" s="54"/>
      <c r="BA70" s="54"/>
      <c r="BB70" s="54"/>
      <c r="BC70" s="54"/>
      <c r="BD70" s="54"/>
      <c r="BE70" s="54"/>
      <c r="BF70" s="54"/>
      <c r="BG70" s="54"/>
      <c r="BH70" s="54"/>
      <c r="BI70" s="54"/>
      <c r="BJ70" s="54"/>
      <c r="BK70" s="54"/>
      <c r="BL70" s="54"/>
      <c r="BM70" s="54"/>
      <c r="BN70" s="54"/>
      <c r="BO70" s="54"/>
      <c r="BP70" s="54"/>
      <c r="BQ70" s="54"/>
      <c r="BR70" s="54"/>
      <c r="BS70" s="54"/>
      <c r="BT70" s="54"/>
      <c r="BU70" s="54"/>
      <c r="BV70" s="54"/>
      <c r="BW70" s="54"/>
      <c r="BX70" s="54"/>
      <c r="BY70" s="54"/>
      <c r="BZ70" s="54"/>
      <c r="CA70" s="54"/>
      <c r="CB70" s="54"/>
      <c r="CC70" s="54"/>
      <c r="CD70" s="54"/>
      <c r="CE70" s="54"/>
      <c r="CF70" s="54"/>
      <c r="CG70" s="54"/>
      <c r="CH70" s="54"/>
      <c r="CI70" s="54"/>
      <c r="CJ70" s="54"/>
      <c r="CK70" s="54"/>
      <c r="CL70" s="54"/>
    </row>
    <row r="71" spans="1:90">
      <c r="A71" s="354" t="s">
        <v>590</v>
      </c>
      <c r="B71" s="328">
        <v>7564</v>
      </c>
      <c r="C71" s="328">
        <v>2413</v>
      </c>
      <c r="D71" s="328">
        <v>3110</v>
      </c>
      <c r="E71" s="54">
        <v>3480</v>
      </c>
      <c r="F71" s="41">
        <v>4089</v>
      </c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4"/>
      <c r="AN71" s="54"/>
      <c r="AO71" s="54"/>
      <c r="AP71" s="54"/>
      <c r="AQ71" s="54"/>
      <c r="AR71" s="54"/>
      <c r="AS71" s="54"/>
      <c r="AT71" s="54"/>
      <c r="AU71" s="54"/>
      <c r="AV71" s="54"/>
      <c r="AW71" s="54"/>
      <c r="AX71" s="54"/>
      <c r="AY71" s="54"/>
      <c r="AZ71" s="54"/>
      <c r="BA71" s="54"/>
      <c r="BB71" s="54"/>
      <c r="BC71" s="54"/>
      <c r="BD71" s="54"/>
      <c r="BE71" s="54"/>
      <c r="BF71" s="54"/>
      <c r="BG71" s="54"/>
      <c r="BH71" s="54"/>
      <c r="BI71" s="54"/>
      <c r="BJ71" s="54"/>
      <c r="BK71" s="54"/>
      <c r="BL71" s="54"/>
      <c r="BM71" s="54"/>
      <c r="BN71" s="54"/>
      <c r="BO71" s="54"/>
      <c r="BP71" s="54"/>
      <c r="BQ71" s="54"/>
      <c r="BR71" s="54"/>
      <c r="BS71" s="54"/>
      <c r="BT71" s="54"/>
      <c r="BU71" s="54"/>
      <c r="BV71" s="54"/>
      <c r="BW71" s="54"/>
      <c r="BX71" s="54"/>
      <c r="BY71" s="54"/>
      <c r="BZ71" s="54"/>
      <c r="CA71" s="54"/>
      <c r="CB71" s="54"/>
      <c r="CC71" s="54"/>
      <c r="CD71" s="54"/>
      <c r="CE71" s="54"/>
      <c r="CF71" s="54"/>
      <c r="CG71" s="54"/>
      <c r="CH71" s="54"/>
      <c r="CI71" s="54"/>
      <c r="CJ71" s="54"/>
      <c r="CK71" s="54"/>
      <c r="CL71" s="54"/>
    </row>
    <row r="72" spans="1:90">
      <c r="A72" s="354" t="s">
        <v>591</v>
      </c>
      <c r="B72" s="328">
        <v>268</v>
      </c>
      <c r="C72" s="328">
        <v>61</v>
      </c>
      <c r="D72" s="328">
        <v>47</v>
      </c>
      <c r="E72" s="54">
        <v>67</v>
      </c>
      <c r="F72" s="41">
        <v>195</v>
      </c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4"/>
      <c r="AL72" s="54"/>
      <c r="AM72" s="54"/>
      <c r="AN72" s="54"/>
      <c r="AO72" s="54"/>
      <c r="AP72" s="54"/>
      <c r="AQ72" s="54"/>
      <c r="AR72" s="54"/>
      <c r="AS72" s="54"/>
      <c r="AT72" s="54"/>
      <c r="AU72" s="54"/>
      <c r="AV72" s="54"/>
      <c r="AW72" s="54"/>
      <c r="AX72" s="54"/>
      <c r="AY72" s="54"/>
      <c r="AZ72" s="54"/>
      <c r="BA72" s="54"/>
      <c r="BB72" s="54"/>
      <c r="BC72" s="54"/>
      <c r="BD72" s="54"/>
      <c r="BE72" s="54"/>
      <c r="BF72" s="54"/>
      <c r="BG72" s="54"/>
      <c r="BH72" s="54"/>
      <c r="BI72" s="54"/>
      <c r="BJ72" s="54"/>
      <c r="BK72" s="54"/>
      <c r="BL72" s="54"/>
      <c r="BM72" s="54"/>
      <c r="BN72" s="54"/>
      <c r="BO72" s="54"/>
      <c r="BP72" s="54"/>
      <c r="BQ72" s="54"/>
      <c r="BR72" s="54"/>
      <c r="BS72" s="54"/>
      <c r="BT72" s="54"/>
      <c r="BU72" s="54"/>
      <c r="BV72" s="54"/>
      <c r="BW72" s="54"/>
      <c r="BX72" s="54"/>
      <c r="BY72" s="54"/>
      <c r="BZ72" s="54"/>
      <c r="CA72" s="54"/>
      <c r="CB72" s="54"/>
      <c r="CC72" s="54"/>
      <c r="CD72" s="54"/>
      <c r="CE72" s="54"/>
      <c r="CF72" s="54"/>
      <c r="CG72" s="54"/>
      <c r="CH72" s="54"/>
      <c r="CI72" s="54"/>
      <c r="CJ72" s="54"/>
      <c r="CK72" s="54"/>
      <c r="CL72" s="54"/>
    </row>
    <row r="73" spans="1:90">
      <c r="A73" s="354" t="s">
        <v>592</v>
      </c>
      <c r="B73" s="328">
        <v>789</v>
      </c>
      <c r="C73" s="328">
        <v>125</v>
      </c>
      <c r="D73" s="328">
        <v>173</v>
      </c>
      <c r="E73" s="54">
        <v>191</v>
      </c>
      <c r="F73" s="41">
        <v>402</v>
      </c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4"/>
      <c r="AI73" s="54"/>
      <c r="AJ73" s="54"/>
      <c r="AK73" s="54"/>
      <c r="AL73" s="54"/>
      <c r="AM73" s="54"/>
      <c r="AN73" s="54"/>
      <c r="AO73" s="54"/>
      <c r="AP73" s="54"/>
      <c r="AQ73" s="54"/>
      <c r="AR73" s="54"/>
      <c r="AS73" s="54"/>
      <c r="AT73" s="54"/>
      <c r="AU73" s="54"/>
      <c r="AV73" s="54"/>
      <c r="AW73" s="54"/>
      <c r="AX73" s="54"/>
      <c r="AY73" s="54"/>
      <c r="AZ73" s="54"/>
      <c r="BA73" s="54"/>
      <c r="BB73" s="54"/>
      <c r="BC73" s="54"/>
      <c r="BD73" s="54"/>
      <c r="BE73" s="54"/>
      <c r="BF73" s="54"/>
      <c r="BG73" s="54"/>
      <c r="BH73" s="54"/>
      <c r="BI73" s="54"/>
      <c r="BJ73" s="54"/>
      <c r="BK73" s="54"/>
      <c r="BL73" s="54"/>
      <c r="BM73" s="54"/>
      <c r="BN73" s="54"/>
      <c r="BO73" s="54"/>
      <c r="BP73" s="54"/>
      <c r="BQ73" s="54"/>
      <c r="BR73" s="54"/>
      <c r="BS73" s="54"/>
      <c r="BT73" s="54"/>
      <c r="BU73" s="54"/>
      <c r="BV73" s="54"/>
      <c r="BW73" s="54"/>
      <c r="BX73" s="54"/>
      <c r="BY73" s="54"/>
      <c r="BZ73" s="54"/>
      <c r="CA73" s="54"/>
      <c r="CB73" s="54"/>
      <c r="CC73" s="54"/>
      <c r="CD73" s="54"/>
      <c r="CE73" s="54"/>
      <c r="CF73" s="54"/>
      <c r="CG73" s="54"/>
      <c r="CH73" s="54"/>
      <c r="CI73" s="54"/>
      <c r="CJ73" s="54"/>
      <c r="CK73" s="54"/>
      <c r="CL73" s="54"/>
    </row>
    <row r="74" spans="1:90">
      <c r="A74" s="354"/>
      <c r="B74" s="328"/>
      <c r="C74" s="328"/>
      <c r="D74" s="286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54"/>
      <c r="AH74" s="54"/>
      <c r="AI74" s="54"/>
      <c r="AJ74" s="54"/>
      <c r="AK74" s="54"/>
      <c r="AL74" s="54"/>
      <c r="AM74" s="54"/>
      <c r="AN74" s="54"/>
      <c r="AO74" s="54"/>
      <c r="AP74" s="54"/>
      <c r="AQ74" s="54"/>
      <c r="AR74" s="54"/>
      <c r="AS74" s="54"/>
      <c r="AT74" s="54"/>
      <c r="AU74" s="54"/>
      <c r="AV74" s="54"/>
      <c r="AW74" s="54"/>
      <c r="AX74" s="54"/>
      <c r="AY74" s="54"/>
      <c r="AZ74" s="54"/>
      <c r="BA74" s="54"/>
      <c r="BB74" s="54"/>
      <c r="BC74" s="54"/>
      <c r="BD74" s="54"/>
      <c r="BE74" s="54"/>
      <c r="BF74" s="54"/>
      <c r="BG74" s="54"/>
      <c r="BH74" s="54"/>
      <c r="BI74" s="54"/>
      <c r="BJ74" s="54"/>
      <c r="BK74" s="54"/>
      <c r="BL74" s="54"/>
      <c r="BM74" s="54"/>
      <c r="BN74" s="54"/>
      <c r="BO74" s="54"/>
      <c r="BP74" s="54"/>
      <c r="BQ74" s="54"/>
      <c r="BR74" s="54"/>
      <c r="BS74" s="54"/>
      <c r="BT74" s="54"/>
      <c r="BU74" s="54"/>
      <c r="BV74" s="54"/>
      <c r="BW74" s="54"/>
      <c r="BX74" s="54"/>
      <c r="BY74" s="54"/>
      <c r="BZ74" s="54"/>
      <c r="CA74" s="54"/>
      <c r="CB74" s="54"/>
      <c r="CC74" s="54"/>
      <c r="CD74" s="54"/>
      <c r="CE74" s="54"/>
      <c r="CF74" s="54"/>
      <c r="CG74" s="54"/>
      <c r="CH74" s="54"/>
      <c r="CI74" s="54"/>
      <c r="CJ74" s="54"/>
      <c r="CK74" s="54"/>
      <c r="CL74" s="54"/>
    </row>
    <row r="75" spans="1:90">
      <c r="A75" s="354" t="s">
        <v>595</v>
      </c>
      <c r="B75" s="328">
        <v>-709</v>
      </c>
      <c r="C75" s="328">
        <v>-456</v>
      </c>
      <c r="D75" s="286">
        <v>-1621</v>
      </c>
      <c r="E75" s="939">
        <f>E57-E67</f>
        <v>-3147</v>
      </c>
      <c r="F75" s="60">
        <v>-5767</v>
      </c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54"/>
      <c r="AS75" s="54"/>
      <c r="AT75" s="54"/>
      <c r="AU75" s="54"/>
      <c r="AV75" s="54"/>
      <c r="AW75" s="54"/>
      <c r="AX75" s="54"/>
      <c r="AY75" s="54"/>
      <c r="AZ75" s="54"/>
      <c r="BA75" s="54"/>
      <c r="BB75" s="54"/>
      <c r="BC75" s="54"/>
      <c r="BD75" s="54"/>
      <c r="BE75" s="54"/>
      <c r="BF75" s="54"/>
      <c r="BG75" s="54"/>
      <c r="BH75" s="54"/>
      <c r="BI75" s="54"/>
      <c r="BJ75" s="54"/>
      <c r="BK75" s="54"/>
      <c r="BL75" s="54"/>
      <c r="BM75" s="54"/>
      <c r="BN75" s="54"/>
      <c r="BO75" s="54"/>
      <c r="BP75" s="54"/>
      <c r="BQ75" s="54"/>
      <c r="BR75" s="54"/>
      <c r="BS75" s="54"/>
      <c r="BT75" s="54"/>
      <c r="BU75" s="54"/>
      <c r="BV75" s="54"/>
      <c r="BW75" s="54"/>
      <c r="BX75" s="54"/>
      <c r="BY75" s="54"/>
      <c r="BZ75" s="54"/>
      <c r="CA75" s="54"/>
      <c r="CB75" s="54"/>
      <c r="CC75" s="54"/>
      <c r="CD75" s="54"/>
      <c r="CE75" s="54"/>
      <c r="CF75" s="54"/>
      <c r="CG75" s="54"/>
      <c r="CH75" s="54"/>
      <c r="CI75" s="54"/>
      <c r="CJ75" s="54"/>
      <c r="CK75" s="54"/>
      <c r="CL75" s="54"/>
    </row>
    <row r="76" spans="1:90">
      <c r="A76" s="354" t="s">
        <v>587</v>
      </c>
      <c r="B76" s="328"/>
      <c r="C76" s="328"/>
      <c r="D76" s="286"/>
      <c r="F76" s="41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54"/>
      <c r="AS76" s="54"/>
      <c r="AT76" s="54"/>
      <c r="AU76" s="54"/>
      <c r="AV76" s="54"/>
      <c r="AW76" s="54"/>
      <c r="AX76" s="54"/>
      <c r="AY76" s="54"/>
      <c r="AZ76" s="54"/>
      <c r="BA76" s="54"/>
      <c r="BB76" s="54"/>
      <c r="BC76" s="54"/>
      <c r="BD76" s="54"/>
      <c r="BE76" s="54"/>
      <c r="BF76" s="54"/>
      <c r="BG76" s="54"/>
      <c r="BH76" s="54"/>
      <c r="BI76" s="54"/>
      <c r="BJ76" s="54"/>
      <c r="BK76" s="54"/>
      <c r="BL76" s="54"/>
      <c r="BM76" s="54"/>
      <c r="BN76" s="54"/>
      <c r="BO76" s="54"/>
      <c r="BP76" s="54"/>
      <c r="BQ76" s="54"/>
      <c r="BR76" s="54"/>
      <c r="BS76" s="54"/>
      <c r="BT76" s="54"/>
      <c r="BU76" s="54"/>
      <c r="BV76" s="54"/>
      <c r="BW76" s="54"/>
      <c r="BX76" s="54"/>
      <c r="BY76" s="54"/>
      <c r="BZ76" s="54"/>
      <c r="CA76" s="54"/>
      <c r="CB76" s="54"/>
      <c r="CC76" s="54"/>
      <c r="CD76" s="54"/>
      <c r="CE76" s="54"/>
      <c r="CF76" s="54"/>
      <c r="CG76" s="54"/>
      <c r="CH76" s="54"/>
      <c r="CI76" s="54"/>
      <c r="CJ76" s="54"/>
      <c r="CK76" s="54"/>
      <c r="CL76" s="54"/>
    </row>
    <row r="77" spans="1:90">
      <c r="A77" s="354" t="s">
        <v>588</v>
      </c>
      <c r="B77" s="328">
        <v>-49</v>
      </c>
      <c r="C77" s="328">
        <v>-106</v>
      </c>
      <c r="D77" s="286">
        <v>-280</v>
      </c>
      <c r="E77" s="902">
        <f>E59-E69</f>
        <v>-598</v>
      </c>
      <c r="F77" s="41">
        <v>-1315</v>
      </c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54"/>
      <c r="AH77" s="54"/>
      <c r="AI77" s="54"/>
      <c r="AJ77" s="54"/>
      <c r="AK77" s="54"/>
      <c r="AL77" s="54"/>
      <c r="AM77" s="54"/>
      <c r="AN77" s="54"/>
      <c r="AO77" s="54"/>
      <c r="AP77" s="54"/>
      <c r="AQ77" s="54"/>
      <c r="AR77" s="54"/>
      <c r="AS77" s="54"/>
      <c r="AT77" s="54"/>
      <c r="AU77" s="54"/>
      <c r="AV77" s="54"/>
      <c r="AW77" s="54"/>
      <c r="AX77" s="54"/>
      <c r="AY77" s="54"/>
      <c r="AZ77" s="54"/>
      <c r="BA77" s="54"/>
      <c r="BB77" s="54"/>
      <c r="BC77" s="54"/>
      <c r="BD77" s="54"/>
      <c r="BE77" s="54"/>
      <c r="BF77" s="54"/>
      <c r="BG77" s="54"/>
      <c r="BH77" s="54"/>
      <c r="BI77" s="54"/>
      <c r="BJ77" s="54"/>
      <c r="BK77" s="54"/>
      <c r="BL77" s="54"/>
      <c r="BM77" s="54"/>
      <c r="BN77" s="54"/>
      <c r="BO77" s="54"/>
      <c r="BP77" s="54"/>
      <c r="BQ77" s="54"/>
      <c r="BR77" s="54"/>
      <c r="BS77" s="54"/>
      <c r="BT77" s="54"/>
      <c r="BU77" s="54"/>
      <c r="BV77" s="54"/>
      <c r="BW77" s="54"/>
      <c r="BX77" s="54"/>
      <c r="BY77" s="54"/>
      <c r="BZ77" s="54"/>
      <c r="CA77" s="54"/>
      <c r="CB77" s="54"/>
      <c r="CC77" s="54"/>
      <c r="CD77" s="54"/>
      <c r="CE77" s="54"/>
      <c r="CF77" s="54"/>
      <c r="CG77" s="54"/>
      <c r="CH77" s="54"/>
      <c r="CI77" s="54"/>
      <c r="CJ77" s="54"/>
      <c r="CK77" s="54"/>
      <c r="CL77" s="54"/>
    </row>
    <row r="78" spans="1:90">
      <c r="A78" s="354" t="s">
        <v>589</v>
      </c>
      <c r="B78" s="328">
        <v>-401</v>
      </c>
      <c r="C78" s="328">
        <v>-117</v>
      </c>
      <c r="D78" s="286">
        <v>-317</v>
      </c>
      <c r="E78" s="902">
        <f>E60-E70</f>
        <v>-656</v>
      </c>
      <c r="F78" s="41">
        <v>-1524</v>
      </c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  <c r="AA78" s="54"/>
      <c r="AB78" s="54"/>
      <c r="AC78" s="54"/>
      <c r="AD78" s="54"/>
      <c r="AE78" s="54"/>
      <c r="AF78" s="54"/>
      <c r="AG78" s="54"/>
      <c r="AH78" s="54"/>
      <c r="AI78" s="54"/>
      <c r="AJ78" s="54"/>
      <c r="AK78" s="54"/>
      <c r="AL78" s="54"/>
      <c r="AM78" s="54"/>
      <c r="AN78" s="54"/>
      <c r="AO78" s="54"/>
      <c r="AP78" s="54"/>
      <c r="AQ78" s="54"/>
      <c r="AR78" s="54"/>
      <c r="AS78" s="54"/>
      <c r="AT78" s="54"/>
      <c r="AU78" s="54"/>
      <c r="AV78" s="54"/>
      <c r="AW78" s="54"/>
      <c r="AX78" s="54"/>
      <c r="AY78" s="54"/>
      <c r="AZ78" s="54"/>
      <c r="BA78" s="54"/>
      <c r="BB78" s="54"/>
      <c r="BC78" s="54"/>
      <c r="BD78" s="54"/>
      <c r="BE78" s="54"/>
      <c r="BF78" s="54"/>
      <c r="BG78" s="54"/>
      <c r="BH78" s="54"/>
      <c r="BI78" s="54"/>
      <c r="BJ78" s="54"/>
      <c r="BK78" s="54"/>
      <c r="BL78" s="54"/>
      <c r="BM78" s="54"/>
      <c r="BN78" s="54"/>
      <c r="BO78" s="54"/>
      <c r="BP78" s="54"/>
      <c r="BQ78" s="54"/>
      <c r="BR78" s="54"/>
      <c r="BS78" s="54"/>
      <c r="BT78" s="54"/>
      <c r="BU78" s="54"/>
      <c r="BV78" s="54"/>
      <c r="BW78" s="54"/>
      <c r="BX78" s="54"/>
      <c r="BY78" s="54"/>
      <c r="BZ78" s="54"/>
      <c r="CA78" s="54"/>
      <c r="CB78" s="54"/>
      <c r="CC78" s="54"/>
      <c r="CD78" s="54"/>
      <c r="CE78" s="54"/>
      <c r="CF78" s="54"/>
      <c r="CG78" s="54"/>
      <c r="CH78" s="54"/>
      <c r="CI78" s="54"/>
      <c r="CJ78" s="54"/>
      <c r="CK78" s="54"/>
      <c r="CL78" s="54"/>
    </row>
    <row r="79" spans="1:90">
      <c r="A79" s="354" t="s">
        <v>590</v>
      </c>
      <c r="B79" s="328">
        <v>-403</v>
      </c>
      <c r="C79" s="328">
        <v>-318</v>
      </c>
      <c r="D79" s="286">
        <v>-1066</v>
      </c>
      <c r="E79" s="902">
        <f>E61-E71</f>
        <v>-1849</v>
      </c>
      <c r="F79" s="41">
        <v>-2546</v>
      </c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54"/>
      <c r="AP79" s="54"/>
      <c r="AQ79" s="54"/>
      <c r="AR79" s="54"/>
      <c r="AS79" s="54"/>
      <c r="AT79" s="54"/>
      <c r="AU79" s="54"/>
      <c r="AV79" s="54"/>
      <c r="AW79" s="54"/>
      <c r="AX79" s="54"/>
      <c r="AY79" s="54"/>
      <c r="AZ79" s="54"/>
      <c r="BA79" s="54"/>
      <c r="BB79" s="54"/>
      <c r="BC79" s="54"/>
      <c r="BD79" s="54"/>
      <c r="BE79" s="54"/>
      <c r="BF79" s="54"/>
      <c r="BG79" s="54"/>
      <c r="BH79" s="54"/>
      <c r="BI79" s="54"/>
      <c r="BJ79" s="54"/>
      <c r="BK79" s="54"/>
      <c r="BL79" s="54"/>
      <c r="BM79" s="54"/>
      <c r="BN79" s="54"/>
      <c r="BO79" s="54"/>
      <c r="BP79" s="54"/>
      <c r="BQ79" s="54"/>
      <c r="BR79" s="54"/>
      <c r="BS79" s="54"/>
      <c r="BT79" s="54"/>
      <c r="BU79" s="54"/>
      <c r="BV79" s="54"/>
      <c r="BW79" s="54"/>
      <c r="BX79" s="54"/>
      <c r="BY79" s="54"/>
      <c r="BZ79" s="54"/>
      <c r="CA79" s="54"/>
      <c r="CB79" s="54"/>
      <c r="CC79" s="54"/>
      <c r="CD79" s="54"/>
      <c r="CE79" s="54"/>
      <c r="CF79" s="54"/>
      <c r="CG79" s="54"/>
      <c r="CH79" s="54"/>
      <c r="CI79" s="54"/>
      <c r="CJ79" s="54"/>
      <c r="CK79" s="54"/>
      <c r="CL79" s="54"/>
    </row>
    <row r="80" spans="1:90">
      <c r="A80" s="354" t="s">
        <v>591</v>
      </c>
      <c r="B80" s="328">
        <v>31</v>
      </c>
      <c r="C80" s="328">
        <v>6</v>
      </c>
      <c r="D80" s="303">
        <v>45</v>
      </c>
      <c r="E80" s="902">
        <f>E62-E72</f>
        <v>3</v>
      </c>
      <c r="F80" s="41">
        <v>-112</v>
      </c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  <c r="AN80" s="54"/>
      <c r="AO80" s="54"/>
      <c r="AP80" s="54"/>
      <c r="AQ80" s="54"/>
      <c r="AR80" s="54"/>
      <c r="AS80" s="54"/>
      <c r="AT80" s="54"/>
      <c r="AU80" s="54"/>
      <c r="AV80" s="54"/>
      <c r="AW80" s="54"/>
      <c r="AX80" s="54"/>
      <c r="AY80" s="54"/>
      <c r="AZ80" s="54"/>
      <c r="BA80" s="54"/>
      <c r="BB80" s="54"/>
      <c r="BC80" s="54"/>
      <c r="BD80" s="54"/>
      <c r="BE80" s="54"/>
      <c r="BF80" s="54"/>
      <c r="BG80" s="54"/>
      <c r="BH80" s="54"/>
      <c r="BI80" s="54"/>
      <c r="BJ80" s="54"/>
      <c r="BK80" s="54"/>
      <c r="BL80" s="54"/>
      <c r="BM80" s="54"/>
      <c r="BN80" s="54"/>
      <c r="BO80" s="54"/>
      <c r="BP80" s="54"/>
      <c r="BQ80" s="54"/>
      <c r="BR80" s="54"/>
      <c r="BS80" s="54"/>
      <c r="BT80" s="54"/>
      <c r="BU80" s="54"/>
      <c r="BV80" s="54"/>
      <c r="BW80" s="54"/>
      <c r="BX80" s="54"/>
      <c r="BY80" s="54"/>
      <c r="BZ80" s="54"/>
      <c r="CA80" s="54"/>
      <c r="CB80" s="54"/>
      <c r="CC80" s="54"/>
      <c r="CD80" s="54"/>
      <c r="CE80" s="54"/>
      <c r="CF80" s="54"/>
      <c r="CG80" s="54"/>
      <c r="CH80" s="54"/>
      <c r="CI80" s="54"/>
      <c r="CJ80" s="54"/>
      <c r="CK80" s="54"/>
      <c r="CL80" s="54"/>
    </row>
    <row r="81" spans="1:90">
      <c r="A81" s="639" t="s">
        <v>592</v>
      </c>
      <c r="B81" s="309">
        <v>113</v>
      </c>
      <c r="C81" s="309">
        <v>79</v>
      </c>
      <c r="D81" s="303">
        <v>-3</v>
      </c>
      <c r="E81" s="902">
        <f>E63-E73</f>
        <v>-47</v>
      </c>
      <c r="F81" s="41">
        <v>-270</v>
      </c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4"/>
      <c r="AH81" s="54"/>
      <c r="AI81" s="54"/>
      <c r="AJ81" s="54"/>
      <c r="AK81" s="54"/>
      <c r="AL81" s="54"/>
      <c r="AM81" s="54"/>
      <c r="AN81" s="54"/>
      <c r="AO81" s="54"/>
      <c r="AP81" s="54"/>
      <c r="AQ81" s="54"/>
      <c r="AR81" s="54"/>
      <c r="AS81" s="54"/>
      <c r="AT81" s="54"/>
      <c r="AU81" s="54"/>
      <c r="AV81" s="54"/>
      <c r="AW81" s="54"/>
      <c r="AX81" s="54"/>
      <c r="AY81" s="54"/>
      <c r="AZ81" s="54"/>
      <c r="BA81" s="54"/>
      <c r="BB81" s="54"/>
      <c r="BC81" s="54"/>
      <c r="BD81" s="54"/>
      <c r="BE81" s="54"/>
      <c r="BF81" s="54"/>
      <c r="BG81" s="54"/>
      <c r="BH81" s="54"/>
      <c r="BI81" s="54"/>
      <c r="BJ81" s="54"/>
      <c r="BK81" s="54"/>
      <c r="BL81" s="54"/>
      <c r="BM81" s="54"/>
      <c r="BN81" s="54"/>
      <c r="BO81" s="54"/>
      <c r="BP81" s="54"/>
      <c r="BQ81" s="54"/>
      <c r="BR81" s="54"/>
      <c r="BS81" s="54"/>
      <c r="BT81" s="54"/>
      <c r="BU81" s="54"/>
      <c r="BV81" s="54"/>
      <c r="BW81" s="54"/>
      <c r="BX81" s="54"/>
      <c r="BY81" s="54"/>
      <c r="BZ81" s="54"/>
      <c r="CA81" s="54"/>
      <c r="CB81" s="54"/>
      <c r="CC81" s="54"/>
      <c r="CD81" s="54"/>
      <c r="CE81" s="54"/>
      <c r="CF81" s="54"/>
      <c r="CG81" s="54"/>
      <c r="CH81" s="54"/>
      <c r="CI81" s="54"/>
      <c r="CJ81" s="54"/>
      <c r="CK81" s="54"/>
      <c r="CL81" s="54"/>
    </row>
    <row r="82" spans="1:90">
      <c r="A82" s="1476"/>
      <c r="B82" s="1477"/>
      <c r="C82" s="1477"/>
      <c r="D82" s="1336"/>
      <c r="E82" s="1478"/>
      <c r="F82" s="369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54"/>
      <c r="AG82" s="54"/>
      <c r="AH82" s="54"/>
      <c r="AI82" s="54"/>
      <c r="AJ82" s="54"/>
      <c r="AK82" s="54"/>
      <c r="AL82" s="54"/>
      <c r="AM82" s="54"/>
      <c r="AN82" s="54"/>
      <c r="AO82" s="54"/>
      <c r="AP82" s="54"/>
      <c r="AQ82" s="54"/>
      <c r="AR82" s="54"/>
      <c r="AS82" s="54"/>
      <c r="AT82" s="54"/>
      <c r="AU82" s="54"/>
      <c r="AV82" s="54"/>
      <c r="AW82" s="54"/>
      <c r="AX82" s="54"/>
      <c r="AY82" s="54"/>
      <c r="AZ82" s="54"/>
      <c r="BA82" s="54"/>
      <c r="BB82" s="54"/>
      <c r="BC82" s="54"/>
      <c r="BD82" s="54"/>
      <c r="BE82" s="54"/>
      <c r="BF82" s="54"/>
      <c r="BG82" s="54"/>
      <c r="BH82" s="54"/>
      <c r="BI82" s="54"/>
      <c r="BJ82" s="54"/>
      <c r="BK82" s="54"/>
      <c r="BL82" s="54"/>
      <c r="BM82" s="54"/>
      <c r="BN82" s="54"/>
      <c r="BO82" s="54"/>
      <c r="BP82" s="54"/>
      <c r="BQ82" s="54"/>
      <c r="BR82" s="54"/>
      <c r="BS82" s="54"/>
      <c r="BT82" s="54"/>
      <c r="BU82" s="54"/>
      <c r="BV82" s="54"/>
      <c r="BW82" s="54"/>
      <c r="BX82" s="54"/>
      <c r="BY82" s="54"/>
      <c r="BZ82" s="54"/>
      <c r="CA82" s="54"/>
      <c r="CB82" s="54"/>
      <c r="CC82" s="54"/>
      <c r="CD82" s="54"/>
      <c r="CE82" s="54"/>
      <c r="CF82" s="54"/>
      <c r="CG82" s="54"/>
      <c r="CH82" s="54"/>
      <c r="CI82" s="54"/>
      <c r="CJ82" s="54"/>
      <c r="CK82" s="54"/>
      <c r="CL82" s="54"/>
    </row>
    <row r="83" spans="1:90">
      <c r="A83" s="178"/>
      <c r="B83" s="72"/>
      <c r="C83" s="72"/>
      <c r="D83" s="54"/>
      <c r="F83" s="41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  <c r="AA83" s="54"/>
      <c r="AB83" s="54"/>
      <c r="AC83" s="54"/>
      <c r="AD83" s="54"/>
      <c r="AE83" s="54"/>
      <c r="AF83" s="54"/>
      <c r="AG83" s="54"/>
      <c r="AH83" s="54"/>
      <c r="AI83" s="54"/>
      <c r="AJ83" s="54"/>
      <c r="AK83" s="54"/>
      <c r="AL83" s="54"/>
      <c r="AM83" s="54"/>
      <c r="AN83" s="54"/>
      <c r="AO83" s="54"/>
      <c r="AP83" s="54"/>
      <c r="AQ83" s="54"/>
      <c r="AR83" s="54"/>
      <c r="AS83" s="54"/>
      <c r="AT83" s="54"/>
      <c r="AU83" s="54"/>
      <c r="AV83" s="54"/>
      <c r="AW83" s="54"/>
      <c r="AX83" s="54"/>
      <c r="AY83" s="54"/>
      <c r="AZ83" s="54"/>
      <c r="BA83" s="54"/>
      <c r="BB83" s="54"/>
      <c r="BC83" s="54"/>
      <c r="BD83" s="54"/>
      <c r="BE83" s="54"/>
      <c r="BF83" s="54"/>
      <c r="BG83" s="54"/>
      <c r="BH83" s="54"/>
      <c r="BI83" s="54"/>
      <c r="BJ83" s="54"/>
      <c r="BK83" s="54"/>
      <c r="BL83" s="54"/>
      <c r="BM83" s="54"/>
      <c r="BN83" s="54"/>
      <c r="BO83" s="54"/>
      <c r="BP83" s="54"/>
      <c r="BQ83" s="54"/>
      <c r="BR83" s="54"/>
      <c r="BS83" s="54"/>
      <c r="BT83" s="54"/>
      <c r="BU83" s="54"/>
      <c r="BV83" s="54"/>
      <c r="BW83" s="54"/>
      <c r="BX83" s="54"/>
      <c r="BY83" s="54"/>
      <c r="BZ83" s="54"/>
      <c r="CA83" s="54"/>
      <c r="CB83" s="54"/>
      <c r="CC83" s="54"/>
      <c r="CD83" s="54"/>
      <c r="CE83" s="54"/>
      <c r="CF83" s="54"/>
      <c r="CG83" s="54"/>
      <c r="CH83" s="54"/>
      <c r="CI83" s="54"/>
      <c r="CJ83" s="54"/>
      <c r="CK83" s="54"/>
      <c r="CL83" s="54"/>
    </row>
    <row r="84" spans="1:90" ht="21" customHeight="1">
      <c r="A84" s="1989" t="s">
        <v>1139</v>
      </c>
      <c r="B84" s="1989"/>
      <c r="C84" s="1989"/>
      <c r="D84" s="1989"/>
      <c r="F84" s="41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4"/>
      <c r="AL84" s="54"/>
      <c r="AM84" s="54"/>
      <c r="AN84" s="54"/>
      <c r="AO84" s="54"/>
      <c r="AP84" s="54"/>
      <c r="AQ84" s="54"/>
      <c r="AR84" s="54"/>
      <c r="AS84" s="54"/>
      <c r="AT84" s="54"/>
      <c r="AU84" s="54"/>
      <c r="AV84" s="54"/>
      <c r="AW84" s="54"/>
      <c r="AX84" s="54"/>
      <c r="AY84" s="54"/>
      <c r="AZ84" s="54"/>
      <c r="BA84" s="54"/>
      <c r="BB84" s="54"/>
      <c r="BC84" s="54"/>
      <c r="BD84" s="54"/>
      <c r="BE84" s="54"/>
      <c r="BF84" s="54"/>
      <c r="BG84" s="54"/>
      <c r="BH84" s="54"/>
      <c r="BI84" s="54"/>
      <c r="BJ84" s="54"/>
      <c r="BK84" s="54"/>
      <c r="BL84" s="54"/>
      <c r="BM84" s="54"/>
      <c r="BN84" s="54"/>
      <c r="BO84" s="54"/>
      <c r="BP84" s="54"/>
      <c r="BQ84" s="54"/>
      <c r="BR84" s="54"/>
      <c r="BS84" s="54"/>
      <c r="BT84" s="54"/>
      <c r="BU84" s="54"/>
      <c r="BV84" s="54"/>
      <c r="BW84" s="54"/>
      <c r="BX84" s="54"/>
      <c r="BY84" s="54"/>
      <c r="BZ84" s="54"/>
      <c r="CA84" s="54"/>
      <c r="CB84" s="54"/>
      <c r="CC84" s="54"/>
      <c r="CD84" s="54"/>
      <c r="CE84" s="54"/>
      <c r="CF84" s="54"/>
      <c r="CG84" s="54"/>
      <c r="CH84" s="54"/>
      <c r="CI84" s="54"/>
      <c r="CJ84" s="54"/>
      <c r="CK84" s="54"/>
      <c r="CL84" s="54"/>
    </row>
    <row r="85" spans="1:90" ht="13.5" thickBot="1">
      <c r="A85" s="1988" t="s">
        <v>141</v>
      </c>
      <c r="B85" s="1988"/>
      <c r="C85" s="1988"/>
      <c r="D85" s="346"/>
      <c r="E85" s="1478"/>
      <c r="F85" s="1796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54"/>
      <c r="AS85" s="54"/>
      <c r="AT85" s="54"/>
      <c r="AU85" s="54"/>
      <c r="AV85" s="54"/>
      <c r="AW85" s="54"/>
      <c r="AX85" s="54"/>
      <c r="AY85" s="54"/>
      <c r="AZ85" s="54"/>
      <c r="BA85" s="54"/>
      <c r="BB85" s="54"/>
      <c r="BC85" s="54"/>
      <c r="BD85" s="54"/>
      <c r="BE85" s="54"/>
      <c r="BF85" s="54"/>
      <c r="BG85" s="54"/>
      <c r="BH85" s="54"/>
      <c r="BI85" s="54"/>
      <c r="BJ85" s="54"/>
      <c r="BK85" s="54"/>
      <c r="BL85" s="54"/>
      <c r="BM85" s="54"/>
      <c r="BN85" s="54"/>
      <c r="BO85" s="54"/>
      <c r="BP85" s="54"/>
      <c r="BQ85" s="54"/>
      <c r="BR85" s="54"/>
      <c r="BS85" s="54"/>
      <c r="BT85" s="54"/>
      <c r="BU85" s="54"/>
      <c r="BV85" s="54"/>
      <c r="BW85" s="54"/>
      <c r="BX85" s="54"/>
      <c r="BY85" s="54"/>
      <c r="BZ85" s="54"/>
      <c r="CA85" s="54"/>
      <c r="CB85" s="54"/>
      <c r="CC85" s="54"/>
      <c r="CD85" s="54"/>
      <c r="CE85" s="54"/>
      <c r="CF85" s="54"/>
      <c r="CG85" s="54"/>
      <c r="CH85" s="54"/>
      <c r="CI85" s="54"/>
      <c r="CJ85" s="54"/>
      <c r="CK85" s="54"/>
      <c r="CL85" s="54"/>
    </row>
    <row r="86" spans="1:90">
      <c r="A86" s="1470"/>
      <c r="B86" s="1471">
        <v>2020</v>
      </c>
      <c r="C86" s="1471">
        <v>2021</v>
      </c>
      <c r="D86" s="1452">
        <v>2022</v>
      </c>
      <c r="E86" s="1471">
        <v>2023</v>
      </c>
      <c r="F86" s="1688">
        <v>2024</v>
      </c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  <c r="W86" s="54"/>
      <c r="X86" s="54"/>
      <c r="Y86" s="54"/>
      <c r="Z86" s="54"/>
      <c r="AA86" s="54"/>
      <c r="AB86" s="54"/>
      <c r="AC86" s="54"/>
      <c r="AD86" s="54"/>
      <c r="AE86" s="54"/>
      <c r="AF86" s="54"/>
      <c r="AG86" s="54"/>
      <c r="AH86" s="54"/>
      <c r="AI86" s="54"/>
      <c r="AJ86" s="54"/>
      <c r="AK86" s="54"/>
      <c r="AL86" s="54"/>
      <c r="AM86" s="54"/>
      <c r="AN86" s="54"/>
      <c r="AO86" s="54"/>
      <c r="AP86" s="54"/>
      <c r="AQ86" s="54"/>
      <c r="AR86" s="54"/>
      <c r="AS86" s="54"/>
      <c r="AT86" s="54"/>
      <c r="AU86" s="54"/>
      <c r="AV86" s="54"/>
      <c r="AW86" s="54"/>
      <c r="AX86" s="54"/>
      <c r="AY86" s="54"/>
      <c r="AZ86" s="54"/>
      <c r="BA86" s="54"/>
      <c r="BB86" s="54"/>
      <c r="BC86" s="54"/>
      <c r="BD86" s="54"/>
      <c r="BE86" s="54"/>
      <c r="BF86" s="54"/>
      <c r="BG86" s="54"/>
      <c r="BH86" s="54"/>
      <c r="BI86" s="54"/>
      <c r="BJ86" s="54"/>
      <c r="BK86" s="54"/>
      <c r="BL86" s="54"/>
      <c r="BM86" s="54"/>
      <c r="BN86" s="54"/>
      <c r="BO86" s="54"/>
      <c r="BP86" s="54"/>
      <c r="BQ86" s="54"/>
      <c r="BR86" s="54"/>
      <c r="BS86" s="54"/>
      <c r="BT86" s="54"/>
      <c r="BU86" s="54"/>
      <c r="BV86" s="54"/>
      <c r="BW86" s="54"/>
      <c r="BX86" s="54"/>
      <c r="BY86" s="54"/>
      <c r="BZ86" s="54"/>
      <c r="CA86" s="54"/>
      <c r="CB86" s="54"/>
      <c r="CC86" s="54"/>
      <c r="CD86" s="54"/>
      <c r="CE86" s="54"/>
      <c r="CF86" s="54"/>
      <c r="CG86" s="54"/>
      <c r="CH86" s="54"/>
      <c r="CI86" s="54"/>
      <c r="CJ86" s="54"/>
      <c r="CK86" s="54"/>
      <c r="CL86" s="54"/>
    </row>
    <row r="87" spans="1:90">
      <c r="A87" s="54"/>
      <c r="B87" s="303"/>
      <c r="C87" s="303"/>
      <c r="D87" s="303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  <c r="AA87" s="54"/>
      <c r="AB87" s="54"/>
      <c r="AC87" s="54"/>
      <c r="AD87" s="54"/>
      <c r="AE87" s="54"/>
      <c r="AF87" s="54"/>
      <c r="AG87" s="54"/>
      <c r="AH87" s="54"/>
      <c r="AI87" s="54"/>
      <c r="AJ87" s="54"/>
      <c r="AK87" s="54"/>
      <c r="AL87" s="54"/>
      <c r="AM87" s="54"/>
      <c r="AN87" s="54"/>
      <c r="AO87" s="54"/>
      <c r="AP87" s="54"/>
      <c r="AQ87" s="54"/>
      <c r="AR87" s="54"/>
      <c r="AS87" s="54"/>
      <c r="AT87" s="54"/>
      <c r="AU87" s="54"/>
      <c r="AV87" s="54"/>
      <c r="AW87" s="54"/>
      <c r="AX87" s="54"/>
      <c r="AY87" s="54"/>
      <c r="AZ87" s="54"/>
      <c r="BA87" s="54"/>
      <c r="BB87" s="54"/>
      <c r="BC87" s="54"/>
      <c r="BD87" s="54"/>
      <c r="BE87" s="54"/>
      <c r="BF87" s="54"/>
      <c r="BG87" s="54"/>
      <c r="BH87" s="54"/>
      <c r="BI87" s="54"/>
      <c r="BJ87" s="54"/>
      <c r="BK87" s="54"/>
      <c r="BL87" s="54"/>
      <c r="BM87" s="54"/>
      <c r="BN87" s="54"/>
      <c r="BO87" s="54"/>
      <c r="BP87" s="54"/>
      <c r="BQ87" s="54"/>
      <c r="BR87" s="54"/>
      <c r="BS87" s="54"/>
      <c r="BT87" s="54"/>
      <c r="BU87" s="54"/>
      <c r="BV87" s="54"/>
      <c r="BW87" s="54"/>
      <c r="BX87" s="54"/>
      <c r="BY87" s="54"/>
      <c r="BZ87" s="54"/>
      <c r="CA87" s="54"/>
      <c r="CB87" s="54"/>
      <c r="CC87" s="54"/>
      <c r="CD87" s="54"/>
      <c r="CE87" s="54"/>
      <c r="CF87" s="54"/>
      <c r="CG87" s="54"/>
      <c r="CH87" s="54"/>
      <c r="CI87" s="54"/>
      <c r="CJ87" s="54"/>
      <c r="CK87" s="54"/>
      <c r="CL87" s="54"/>
    </row>
    <row r="88" spans="1:90">
      <c r="A88" s="643" t="s">
        <v>598</v>
      </c>
      <c r="B88" s="483">
        <v>46</v>
      </c>
      <c r="C88" s="483">
        <v>2314</v>
      </c>
      <c r="D88" s="283">
        <v>2782</v>
      </c>
      <c r="E88" s="60">
        <v>2776</v>
      </c>
      <c r="F88" s="38">
        <v>2667</v>
      </c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  <c r="AA88" s="54"/>
      <c r="AB88" s="54"/>
      <c r="AC88" s="54"/>
      <c r="AD88" s="54"/>
      <c r="AE88" s="54"/>
      <c r="AF88" s="54"/>
      <c r="AG88" s="54"/>
      <c r="AH88" s="54"/>
      <c r="AI88" s="54"/>
      <c r="AJ88" s="54"/>
      <c r="AK88" s="54"/>
      <c r="AL88" s="54"/>
      <c r="AM88" s="54"/>
      <c r="AN88" s="54"/>
      <c r="AO88" s="54"/>
      <c r="AP88" s="54"/>
      <c r="AQ88" s="54"/>
      <c r="AR88" s="54"/>
      <c r="AS88" s="54"/>
      <c r="AT88" s="54"/>
      <c r="AU88" s="54"/>
      <c r="AV88" s="54"/>
      <c r="AW88" s="54"/>
      <c r="AX88" s="54"/>
      <c r="AY88" s="54"/>
      <c r="AZ88" s="54"/>
      <c r="BA88" s="54"/>
      <c r="BB88" s="54"/>
      <c r="BC88" s="54"/>
      <c r="BD88" s="54"/>
      <c r="BE88" s="54"/>
      <c r="BF88" s="54"/>
      <c r="BG88" s="54"/>
      <c r="BH88" s="54"/>
      <c r="BI88" s="54"/>
      <c r="BJ88" s="54"/>
      <c r="BK88" s="54"/>
      <c r="BL88" s="54"/>
      <c r="BM88" s="54"/>
      <c r="BN88" s="54"/>
      <c r="BO88" s="54"/>
      <c r="BP88" s="54"/>
      <c r="BQ88" s="54"/>
      <c r="BR88" s="54"/>
      <c r="BS88" s="54"/>
      <c r="BT88" s="54"/>
      <c r="BU88" s="54"/>
      <c r="BV88" s="54"/>
      <c r="BW88" s="54"/>
      <c r="BX88" s="54"/>
      <c r="BY88" s="54"/>
      <c r="BZ88" s="54"/>
      <c r="CA88" s="54"/>
      <c r="CB88" s="54"/>
      <c r="CC88" s="54"/>
      <c r="CD88" s="54"/>
      <c r="CE88" s="54"/>
      <c r="CF88" s="54"/>
      <c r="CG88" s="54"/>
      <c r="CH88" s="54"/>
      <c r="CI88" s="54"/>
      <c r="CJ88" s="54"/>
      <c r="CK88" s="54"/>
      <c r="CL88" s="60"/>
    </row>
    <row r="89" spans="1:90">
      <c r="A89" s="331" t="s">
        <v>117</v>
      </c>
      <c r="B89" s="435"/>
      <c r="C89" s="435"/>
      <c r="D89" s="286"/>
      <c r="E89" s="41"/>
      <c r="F89" s="41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4"/>
      <c r="AL89" s="54"/>
      <c r="AM89" s="54"/>
      <c r="AN89" s="54"/>
      <c r="AO89" s="54"/>
      <c r="AP89" s="54"/>
      <c r="AQ89" s="54"/>
      <c r="AR89" s="54"/>
      <c r="AS89" s="54"/>
      <c r="AT89" s="54"/>
      <c r="AU89" s="54"/>
      <c r="AV89" s="54"/>
      <c r="AW89" s="54"/>
      <c r="AX89" s="54"/>
      <c r="AY89" s="54"/>
      <c r="AZ89" s="54"/>
      <c r="BA89" s="54"/>
      <c r="BB89" s="54"/>
      <c r="BC89" s="54"/>
      <c r="BD89" s="54"/>
      <c r="BE89" s="54"/>
      <c r="BF89" s="54"/>
      <c r="BG89" s="54"/>
      <c r="BH89" s="54"/>
      <c r="BI89" s="54"/>
      <c r="BJ89" s="54"/>
      <c r="BK89" s="54"/>
      <c r="BL89" s="54"/>
      <c r="BM89" s="54"/>
      <c r="BN89" s="54"/>
      <c r="BO89" s="54"/>
      <c r="BP89" s="54"/>
      <c r="BQ89" s="54"/>
      <c r="BR89" s="54"/>
      <c r="BS89" s="54"/>
      <c r="BT89" s="54"/>
      <c r="BU89" s="54"/>
      <c r="BV89" s="54"/>
      <c r="BW89" s="54"/>
      <c r="BX89" s="54"/>
      <c r="BY89" s="54"/>
      <c r="BZ89" s="54"/>
      <c r="CA89" s="54"/>
      <c r="CB89" s="54"/>
      <c r="CC89" s="54"/>
      <c r="CD89" s="54"/>
      <c r="CE89" s="54"/>
      <c r="CF89" s="54"/>
      <c r="CG89" s="54"/>
      <c r="CH89" s="54"/>
      <c r="CI89" s="54"/>
      <c r="CJ89" s="54"/>
      <c r="CK89" s="54"/>
      <c r="CL89" s="41"/>
    </row>
    <row r="90" spans="1:90">
      <c r="A90" s="331" t="s">
        <v>599</v>
      </c>
      <c r="B90" s="435">
        <v>24</v>
      </c>
      <c r="C90" s="435">
        <v>1752</v>
      </c>
      <c r="D90" s="286">
        <v>2150</v>
      </c>
      <c r="E90" s="41">
        <v>2131</v>
      </c>
      <c r="F90" s="41">
        <v>2032</v>
      </c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54"/>
      <c r="AJ90" s="54"/>
      <c r="AK90" s="54"/>
      <c r="AL90" s="54"/>
      <c r="AM90" s="54"/>
      <c r="AN90" s="54"/>
      <c r="AO90" s="54"/>
      <c r="AP90" s="54"/>
      <c r="AQ90" s="54"/>
      <c r="AR90" s="54"/>
      <c r="AS90" s="54"/>
      <c r="AT90" s="54"/>
      <c r="AU90" s="54"/>
      <c r="AV90" s="54"/>
      <c r="AW90" s="54"/>
      <c r="AX90" s="54"/>
      <c r="AY90" s="54"/>
      <c r="AZ90" s="54"/>
      <c r="BA90" s="54"/>
      <c r="BB90" s="54"/>
      <c r="BC90" s="54"/>
      <c r="BD90" s="54"/>
      <c r="BE90" s="54"/>
      <c r="BF90" s="54"/>
      <c r="BG90" s="54"/>
      <c r="BH90" s="54"/>
      <c r="BI90" s="54"/>
      <c r="BJ90" s="54"/>
      <c r="BK90" s="54"/>
      <c r="BL90" s="54"/>
      <c r="BM90" s="54"/>
      <c r="BN90" s="54"/>
      <c r="BO90" s="54"/>
      <c r="BP90" s="54"/>
      <c r="BQ90" s="54"/>
      <c r="BR90" s="54"/>
      <c r="BS90" s="54"/>
      <c r="BT90" s="54"/>
      <c r="BU90" s="54"/>
      <c r="BV90" s="54"/>
      <c r="BW90" s="54"/>
      <c r="BX90" s="54"/>
      <c r="BY90" s="54"/>
      <c r="BZ90" s="54"/>
      <c r="CA90" s="54"/>
      <c r="CB90" s="54"/>
      <c r="CC90" s="54"/>
      <c r="CD90" s="54"/>
      <c r="CE90" s="54"/>
      <c r="CF90" s="54"/>
      <c r="CG90" s="54"/>
      <c r="CH90" s="54"/>
      <c r="CI90" s="54"/>
      <c r="CJ90" s="54"/>
      <c r="CK90" s="54"/>
      <c r="CL90" s="41"/>
    </row>
    <row r="91" spans="1:90">
      <c r="A91" s="331" t="s">
        <v>603</v>
      </c>
      <c r="B91" s="435">
        <v>1</v>
      </c>
      <c r="C91" s="435" t="s">
        <v>60</v>
      </c>
      <c r="D91" s="286">
        <v>6</v>
      </c>
      <c r="E91" s="41">
        <v>1</v>
      </c>
      <c r="F91" s="41">
        <v>9</v>
      </c>
      <c r="G91" s="54"/>
      <c r="H91" s="54"/>
      <c r="I91" s="54"/>
      <c r="J91" s="54"/>
      <c r="K91" s="54"/>
      <c r="L91" s="54"/>
      <c r="M91" s="54"/>
      <c r="N91" s="54"/>
      <c r="O91" s="54"/>
      <c r="P91" s="54"/>
      <c r="Q91" s="54"/>
      <c r="R91" s="54"/>
      <c r="S91" s="54"/>
      <c r="T91" s="54"/>
      <c r="U91" s="54"/>
      <c r="V91" s="54"/>
      <c r="W91" s="54"/>
      <c r="X91" s="54"/>
      <c r="Y91" s="54"/>
      <c r="Z91" s="54"/>
      <c r="AA91" s="54"/>
      <c r="AB91" s="54"/>
      <c r="AC91" s="54"/>
      <c r="AD91" s="54"/>
      <c r="AE91" s="54"/>
      <c r="AF91" s="54"/>
      <c r="AG91" s="54"/>
      <c r="AH91" s="54"/>
      <c r="AI91" s="54"/>
      <c r="AJ91" s="54"/>
      <c r="AK91" s="54"/>
      <c r="AL91" s="54"/>
      <c r="AM91" s="54"/>
      <c r="AN91" s="54"/>
      <c r="AO91" s="54"/>
      <c r="AP91" s="54"/>
      <c r="AQ91" s="54"/>
      <c r="AR91" s="54"/>
      <c r="AS91" s="54"/>
      <c r="AT91" s="54"/>
      <c r="AU91" s="54"/>
      <c r="AV91" s="54"/>
      <c r="AW91" s="54"/>
      <c r="AX91" s="54"/>
      <c r="AY91" s="54"/>
      <c r="AZ91" s="54"/>
      <c r="BA91" s="54"/>
      <c r="BB91" s="54"/>
      <c r="BC91" s="54"/>
      <c r="BD91" s="54"/>
      <c r="BE91" s="54"/>
      <c r="BF91" s="54"/>
      <c r="BG91" s="54"/>
      <c r="BH91" s="54"/>
      <c r="BI91" s="54"/>
      <c r="BJ91" s="54"/>
      <c r="BK91" s="54"/>
      <c r="BL91" s="54"/>
      <c r="BM91" s="54"/>
      <c r="BN91" s="54"/>
      <c r="BO91" s="54"/>
      <c r="BP91" s="54"/>
      <c r="BQ91" s="54"/>
      <c r="BR91" s="54"/>
      <c r="BS91" s="54"/>
      <c r="BT91" s="54"/>
      <c r="BU91" s="54"/>
      <c r="BV91" s="54"/>
      <c r="BW91" s="54"/>
      <c r="BX91" s="54"/>
      <c r="BY91" s="54"/>
      <c r="BZ91" s="54"/>
      <c r="CA91" s="54"/>
      <c r="CB91" s="54"/>
      <c r="CC91" s="54"/>
      <c r="CD91" s="54"/>
      <c r="CE91" s="54"/>
      <c r="CF91" s="54"/>
      <c r="CG91" s="54"/>
      <c r="CH91" s="54"/>
      <c r="CI91" s="54"/>
      <c r="CJ91" s="54"/>
      <c r="CK91" s="54"/>
      <c r="CL91" s="41"/>
    </row>
    <row r="92" spans="1:90">
      <c r="A92" s="331" t="s">
        <v>600</v>
      </c>
      <c r="B92" s="435" t="s">
        <v>60</v>
      </c>
      <c r="C92" s="435">
        <v>1</v>
      </c>
      <c r="D92" s="286">
        <v>4</v>
      </c>
      <c r="E92" s="41">
        <v>2</v>
      </c>
      <c r="F92" s="41">
        <v>3</v>
      </c>
      <c r="G92" s="54"/>
      <c r="H92" s="54"/>
      <c r="I92" s="54"/>
      <c r="J92" s="54"/>
      <c r="K92" s="54"/>
      <c r="L92" s="54"/>
      <c r="M92" s="54"/>
      <c r="N92" s="54"/>
      <c r="O92" s="54"/>
      <c r="P92" s="54"/>
      <c r="Q92" s="54"/>
      <c r="R92" s="54"/>
      <c r="S92" s="54"/>
      <c r="T92" s="54"/>
      <c r="U92" s="54"/>
      <c r="V92" s="54"/>
      <c r="W92" s="54"/>
      <c r="X92" s="54"/>
      <c r="Y92" s="54"/>
      <c r="Z92" s="54"/>
      <c r="AA92" s="54"/>
      <c r="AB92" s="54"/>
      <c r="AC92" s="54"/>
      <c r="AD92" s="54"/>
      <c r="AE92" s="54"/>
      <c r="AF92" s="54"/>
      <c r="AG92" s="54"/>
      <c r="AH92" s="54"/>
      <c r="AI92" s="54"/>
      <c r="AJ92" s="54"/>
      <c r="AK92" s="54"/>
      <c r="AL92" s="54"/>
      <c r="AM92" s="54"/>
      <c r="AN92" s="54"/>
      <c r="AO92" s="54"/>
      <c r="AP92" s="54"/>
      <c r="AQ92" s="54"/>
      <c r="AR92" s="54"/>
      <c r="AS92" s="54"/>
      <c r="AT92" s="54"/>
      <c r="AU92" s="54"/>
      <c r="AV92" s="54"/>
      <c r="AW92" s="54"/>
      <c r="AX92" s="54"/>
      <c r="AY92" s="54"/>
      <c r="AZ92" s="54"/>
      <c r="BA92" s="54"/>
      <c r="BB92" s="54"/>
      <c r="BC92" s="54"/>
      <c r="BD92" s="54"/>
      <c r="BE92" s="54"/>
      <c r="BF92" s="54"/>
      <c r="BG92" s="54"/>
      <c r="BH92" s="54"/>
      <c r="BI92" s="54"/>
      <c r="BJ92" s="54"/>
      <c r="BK92" s="54"/>
      <c r="BL92" s="54"/>
      <c r="BM92" s="54"/>
      <c r="BN92" s="54"/>
      <c r="BO92" s="54"/>
      <c r="BP92" s="54"/>
      <c r="BQ92" s="54"/>
      <c r="BR92" s="54"/>
      <c r="BS92" s="54"/>
      <c r="BT92" s="54"/>
      <c r="BU92" s="54"/>
      <c r="BV92" s="54"/>
      <c r="BW92" s="54"/>
      <c r="BX92" s="54"/>
      <c r="BY92" s="54"/>
      <c r="BZ92" s="54"/>
      <c r="CA92" s="54"/>
      <c r="CB92" s="54"/>
      <c r="CC92" s="54"/>
      <c r="CD92" s="54"/>
      <c r="CE92" s="54"/>
      <c r="CF92" s="54"/>
      <c r="CG92" s="54"/>
      <c r="CH92" s="54"/>
      <c r="CI92" s="54"/>
      <c r="CJ92" s="54"/>
      <c r="CK92" s="54"/>
      <c r="CL92" s="41"/>
    </row>
    <row r="93" spans="1:90">
      <c r="A93" s="331" t="s">
        <v>604</v>
      </c>
      <c r="B93" s="435">
        <v>1</v>
      </c>
      <c r="C93" s="435">
        <v>13</v>
      </c>
      <c r="D93" s="286">
        <v>5</v>
      </c>
      <c r="E93" s="41">
        <v>8</v>
      </c>
      <c r="F93" s="41">
        <v>8</v>
      </c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54"/>
      <c r="V93" s="54"/>
      <c r="W93" s="54"/>
      <c r="X93" s="54"/>
      <c r="Y93" s="54"/>
      <c r="Z93" s="54"/>
      <c r="AA93" s="54"/>
      <c r="AB93" s="54"/>
      <c r="AC93" s="54"/>
      <c r="AD93" s="54"/>
      <c r="AE93" s="54"/>
      <c r="AF93" s="54"/>
      <c r="AG93" s="54"/>
      <c r="AH93" s="54"/>
      <c r="AI93" s="54"/>
      <c r="AJ93" s="54"/>
      <c r="AK93" s="54"/>
      <c r="AL93" s="54"/>
      <c r="AM93" s="54"/>
      <c r="AN93" s="54"/>
      <c r="AO93" s="54"/>
      <c r="AP93" s="54"/>
      <c r="AQ93" s="54"/>
      <c r="AR93" s="54"/>
      <c r="AS93" s="54"/>
      <c r="AT93" s="54"/>
      <c r="AU93" s="54"/>
      <c r="AV93" s="54"/>
      <c r="AW93" s="54"/>
      <c r="AX93" s="54"/>
      <c r="AY93" s="54"/>
      <c r="AZ93" s="54"/>
      <c r="BA93" s="54"/>
      <c r="BB93" s="54"/>
      <c r="BC93" s="54"/>
      <c r="BD93" s="54"/>
      <c r="BE93" s="54"/>
      <c r="BF93" s="54"/>
      <c r="BG93" s="54"/>
      <c r="BH93" s="54"/>
      <c r="BI93" s="54"/>
      <c r="BJ93" s="54"/>
      <c r="BK93" s="54"/>
      <c r="BL93" s="54"/>
      <c r="BM93" s="54"/>
      <c r="BN93" s="54"/>
      <c r="BO93" s="54"/>
      <c r="BP93" s="54"/>
      <c r="BQ93" s="54"/>
      <c r="BR93" s="54"/>
      <c r="BS93" s="54"/>
      <c r="BT93" s="54"/>
      <c r="BU93" s="54"/>
      <c r="BV93" s="54"/>
      <c r="BW93" s="54"/>
      <c r="BX93" s="54"/>
      <c r="BY93" s="54"/>
      <c r="BZ93" s="54"/>
      <c r="CA93" s="54"/>
      <c r="CB93" s="54"/>
      <c r="CC93" s="54"/>
      <c r="CD93" s="54"/>
      <c r="CE93" s="54"/>
      <c r="CF93" s="54"/>
      <c r="CG93" s="54"/>
      <c r="CH93" s="54"/>
      <c r="CI93" s="54"/>
      <c r="CJ93" s="54"/>
      <c r="CK93" s="54"/>
      <c r="CL93" s="41"/>
    </row>
    <row r="94" spans="1:90">
      <c r="A94" s="331" t="s">
        <v>605</v>
      </c>
      <c r="B94" s="435" t="s">
        <v>60</v>
      </c>
      <c r="C94" s="435" t="s">
        <v>60</v>
      </c>
      <c r="D94" s="435" t="s">
        <v>60</v>
      </c>
      <c r="E94" s="41">
        <v>3</v>
      </c>
      <c r="F94" s="41">
        <v>1</v>
      </c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  <c r="W94" s="54"/>
      <c r="X94" s="54"/>
      <c r="Y94" s="54"/>
      <c r="Z94" s="54"/>
      <c r="AA94" s="54"/>
      <c r="AB94" s="54"/>
      <c r="AC94" s="54"/>
      <c r="AD94" s="54"/>
      <c r="AE94" s="54"/>
      <c r="AF94" s="54"/>
      <c r="AG94" s="54"/>
      <c r="AH94" s="54"/>
      <c r="AI94" s="54"/>
      <c r="AJ94" s="54"/>
      <c r="AK94" s="54"/>
      <c r="AL94" s="54"/>
      <c r="AM94" s="54"/>
      <c r="AN94" s="54"/>
      <c r="AO94" s="54"/>
      <c r="AP94" s="54"/>
      <c r="AQ94" s="54"/>
      <c r="AR94" s="54"/>
      <c r="AS94" s="54"/>
      <c r="AT94" s="54"/>
      <c r="AU94" s="54"/>
      <c r="AV94" s="54"/>
      <c r="AW94" s="54"/>
      <c r="AX94" s="54"/>
      <c r="AY94" s="54"/>
      <c r="AZ94" s="54"/>
      <c r="BA94" s="54"/>
      <c r="BB94" s="54"/>
      <c r="BC94" s="54"/>
      <c r="BD94" s="54"/>
      <c r="BE94" s="54"/>
      <c r="BF94" s="54"/>
      <c r="BG94" s="54"/>
      <c r="BH94" s="54"/>
      <c r="BI94" s="54"/>
      <c r="BJ94" s="54"/>
      <c r="BK94" s="54"/>
      <c r="BL94" s="54"/>
      <c r="BM94" s="54"/>
      <c r="BN94" s="54"/>
      <c r="BO94" s="54"/>
      <c r="BP94" s="54"/>
      <c r="BQ94" s="54"/>
      <c r="BR94" s="54"/>
      <c r="BS94" s="54"/>
      <c r="BT94" s="54"/>
      <c r="BU94" s="54"/>
      <c r="BV94" s="54"/>
      <c r="BW94" s="54"/>
      <c r="BX94" s="54"/>
      <c r="BY94" s="54"/>
      <c r="BZ94" s="54"/>
      <c r="CA94" s="54"/>
      <c r="CB94" s="54"/>
      <c r="CC94" s="54"/>
      <c r="CD94" s="54"/>
      <c r="CE94" s="54"/>
      <c r="CF94" s="54"/>
      <c r="CG94" s="54"/>
      <c r="CH94" s="54"/>
      <c r="CI94" s="54"/>
      <c r="CJ94" s="54"/>
      <c r="CK94" s="54"/>
      <c r="CL94" s="41"/>
    </row>
    <row r="95" spans="1:90">
      <c r="A95" s="331" t="s">
        <v>607</v>
      </c>
      <c r="B95" s="435"/>
      <c r="C95" s="435">
        <v>14</v>
      </c>
      <c r="D95" s="286">
        <v>22</v>
      </c>
      <c r="E95" s="41"/>
      <c r="F95" s="41">
        <v>17</v>
      </c>
      <c r="G95" s="54"/>
      <c r="H95" s="54"/>
      <c r="I95" s="54"/>
      <c r="J95" s="54"/>
      <c r="K95" s="54"/>
      <c r="L95" s="54"/>
      <c r="M95" s="54"/>
      <c r="N95" s="54"/>
      <c r="O95" s="54"/>
      <c r="P95" s="54"/>
      <c r="Q95" s="54"/>
      <c r="R95" s="54"/>
      <c r="S95" s="54"/>
      <c r="T95" s="54"/>
      <c r="U95" s="54"/>
      <c r="V95" s="54"/>
      <c r="W95" s="54"/>
      <c r="X95" s="54"/>
      <c r="Y95" s="54"/>
      <c r="Z95" s="54"/>
      <c r="AA95" s="54"/>
      <c r="AB95" s="54"/>
      <c r="AC95" s="54"/>
      <c r="AD95" s="54"/>
      <c r="AE95" s="54"/>
      <c r="AF95" s="54"/>
      <c r="AG95" s="54"/>
      <c r="AH95" s="54"/>
      <c r="AI95" s="54"/>
      <c r="AJ95" s="54"/>
      <c r="AK95" s="54"/>
      <c r="AL95" s="54"/>
      <c r="AM95" s="54"/>
      <c r="AN95" s="54"/>
      <c r="AO95" s="54"/>
      <c r="AP95" s="54"/>
      <c r="AQ95" s="54"/>
      <c r="AR95" s="54"/>
      <c r="AS95" s="54"/>
      <c r="AT95" s="54"/>
      <c r="AU95" s="54"/>
      <c r="AV95" s="54"/>
      <c r="AW95" s="54"/>
      <c r="AX95" s="54"/>
      <c r="AY95" s="54"/>
      <c r="AZ95" s="54"/>
      <c r="BA95" s="54"/>
      <c r="BB95" s="54"/>
      <c r="BC95" s="54"/>
      <c r="BD95" s="54"/>
      <c r="BE95" s="54"/>
      <c r="BF95" s="54"/>
      <c r="BG95" s="54"/>
      <c r="BH95" s="54"/>
      <c r="BI95" s="54"/>
      <c r="BJ95" s="54"/>
      <c r="BK95" s="54"/>
      <c r="BL95" s="54"/>
      <c r="BM95" s="54"/>
      <c r="BN95" s="54"/>
      <c r="BO95" s="54"/>
      <c r="BP95" s="54"/>
      <c r="BQ95" s="54"/>
      <c r="BR95" s="54"/>
      <c r="BS95" s="54"/>
      <c r="BT95" s="54"/>
      <c r="BU95" s="54"/>
      <c r="BV95" s="54"/>
      <c r="BW95" s="54"/>
      <c r="BX95" s="54"/>
      <c r="BY95" s="54"/>
      <c r="BZ95" s="54"/>
      <c r="CA95" s="54"/>
      <c r="CB95" s="54"/>
      <c r="CC95" s="54"/>
      <c r="CD95" s="54"/>
      <c r="CE95" s="54"/>
      <c r="CF95" s="54"/>
      <c r="CG95" s="54"/>
      <c r="CH95" s="54"/>
      <c r="CI95" s="54"/>
      <c r="CJ95" s="54"/>
      <c r="CK95" s="54"/>
      <c r="CL95" s="41"/>
    </row>
    <row r="96" spans="1:90">
      <c r="A96" s="331" t="s">
        <v>602</v>
      </c>
      <c r="B96" s="435">
        <v>19</v>
      </c>
      <c r="C96" s="435">
        <v>510</v>
      </c>
      <c r="D96" s="286">
        <v>583</v>
      </c>
      <c r="E96" s="41">
        <v>596</v>
      </c>
      <c r="F96" s="41">
        <v>575</v>
      </c>
      <c r="G96" s="54"/>
      <c r="H96" s="54"/>
      <c r="I96" s="54"/>
      <c r="J96" s="54"/>
      <c r="K96" s="54"/>
      <c r="L96" s="54"/>
      <c r="M96" s="54"/>
      <c r="N96" s="54"/>
      <c r="O96" s="54"/>
      <c r="P96" s="54"/>
      <c r="Q96" s="54"/>
      <c r="R96" s="54"/>
      <c r="S96" s="54"/>
      <c r="T96" s="54"/>
      <c r="U96" s="54"/>
      <c r="V96" s="54"/>
      <c r="W96" s="54"/>
      <c r="X96" s="54"/>
      <c r="Y96" s="54"/>
      <c r="Z96" s="54"/>
      <c r="AA96" s="54"/>
      <c r="AB96" s="54"/>
      <c r="AC96" s="54"/>
      <c r="AD96" s="54"/>
      <c r="AE96" s="54"/>
      <c r="AF96" s="54"/>
      <c r="AG96" s="54"/>
      <c r="AH96" s="54"/>
      <c r="AI96" s="54"/>
      <c r="AJ96" s="54"/>
      <c r="AK96" s="54"/>
      <c r="AL96" s="54"/>
      <c r="AM96" s="54"/>
      <c r="AN96" s="54"/>
      <c r="AO96" s="54"/>
      <c r="AP96" s="54"/>
      <c r="AQ96" s="54"/>
      <c r="AR96" s="54"/>
      <c r="AS96" s="54"/>
      <c r="AT96" s="54"/>
      <c r="AU96" s="54"/>
      <c r="AV96" s="54"/>
      <c r="AW96" s="54"/>
      <c r="AX96" s="54"/>
      <c r="AY96" s="54"/>
      <c r="AZ96" s="54"/>
      <c r="BA96" s="54"/>
      <c r="BB96" s="54"/>
      <c r="BC96" s="54"/>
      <c r="BD96" s="54"/>
      <c r="BE96" s="54"/>
      <c r="BF96" s="54"/>
      <c r="BG96" s="54"/>
      <c r="BH96" s="54"/>
      <c r="BI96" s="54"/>
      <c r="BJ96" s="54"/>
      <c r="BK96" s="54"/>
      <c r="BL96" s="54"/>
      <c r="BM96" s="54"/>
      <c r="BN96" s="54"/>
      <c r="BO96" s="54"/>
      <c r="BP96" s="54"/>
      <c r="BQ96" s="54"/>
      <c r="BR96" s="54"/>
      <c r="BS96" s="54"/>
      <c r="BT96" s="54"/>
      <c r="BU96" s="54"/>
      <c r="BV96" s="54"/>
      <c r="BW96" s="54"/>
      <c r="BX96" s="54"/>
      <c r="BY96" s="54"/>
      <c r="BZ96" s="54"/>
      <c r="CA96" s="54"/>
      <c r="CB96" s="54"/>
      <c r="CC96" s="54"/>
      <c r="CD96" s="54"/>
      <c r="CE96" s="54"/>
      <c r="CF96" s="54"/>
      <c r="CG96" s="54"/>
      <c r="CH96" s="54"/>
      <c r="CI96" s="54"/>
      <c r="CJ96" s="54"/>
      <c r="CK96" s="54"/>
      <c r="CL96" s="41"/>
    </row>
    <row r="97" spans="1:93">
      <c r="A97" s="331" t="s">
        <v>606</v>
      </c>
      <c r="B97" s="435" t="s">
        <v>60</v>
      </c>
      <c r="C97" s="435">
        <v>16</v>
      </c>
      <c r="D97" s="435" t="s">
        <v>60</v>
      </c>
      <c r="E97" s="41"/>
      <c r="F97" s="41">
        <v>15</v>
      </c>
      <c r="G97" s="54"/>
      <c r="H97" s="54"/>
      <c r="I97" s="54"/>
      <c r="J97" s="54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54"/>
      <c r="V97" s="54"/>
      <c r="W97" s="54"/>
      <c r="X97" s="54"/>
      <c r="Y97" s="54"/>
      <c r="Z97" s="54"/>
      <c r="AA97" s="54"/>
      <c r="AB97" s="54"/>
      <c r="AC97" s="54"/>
      <c r="AD97" s="54"/>
      <c r="AE97" s="54"/>
      <c r="AF97" s="54"/>
      <c r="AG97" s="54"/>
      <c r="AH97" s="54"/>
      <c r="AI97" s="54"/>
      <c r="AJ97" s="54"/>
      <c r="AK97" s="54"/>
      <c r="AL97" s="54"/>
      <c r="AM97" s="54"/>
      <c r="AN97" s="54"/>
      <c r="AO97" s="54"/>
      <c r="AP97" s="54"/>
      <c r="AQ97" s="54"/>
      <c r="AR97" s="54"/>
      <c r="AS97" s="54"/>
      <c r="AT97" s="54"/>
      <c r="AU97" s="54"/>
      <c r="AV97" s="54"/>
      <c r="AW97" s="54"/>
      <c r="AX97" s="54"/>
      <c r="AY97" s="54"/>
      <c r="AZ97" s="54"/>
      <c r="BA97" s="54"/>
      <c r="BB97" s="54"/>
      <c r="BC97" s="54"/>
      <c r="BD97" s="54"/>
      <c r="BE97" s="54"/>
      <c r="BF97" s="54"/>
      <c r="BG97" s="54"/>
      <c r="BH97" s="54"/>
      <c r="BI97" s="54"/>
      <c r="BJ97" s="54"/>
      <c r="BK97" s="54"/>
      <c r="BL97" s="54"/>
      <c r="BM97" s="54"/>
      <c r="BN97" s="54"/>
      <c r="BO97" s="54"/>
      <c r="BP97" s="54"/>
      <c r="BQ97" s="54"/>
      <c r="BR97" s="54"/>
      <c r="BS97" s="54"/>
      <c r="BT97" s="54"/>
      <c r="BU97" s="54"/>
      <c r="BV97" s="54"/>
      <c r="BW97" s="54"/>
      <c r="BX97" s="54"/>
      <c r="BY97" s="54"/>
      <c r="BZ97" s="54"/>
      <c r="CA97" s="54"/>
      <c r="CB97" s="54"/>
      <c r="CC97" s="54"/>
      <c r="CD97" s="54"/>
      <c r="CE97" s="54"/>
      <c r="CF97" s="54"/>
      <c r="CG97" s="54"/>
      <c r="CH97" s="54"/>
      <c r="CI97" s="54"/>
      <c r="CJ97" s="54"/>
      <c r="CK97" s="54"/>
      <c r="CL97" s="41"/>
    </row>
    <row r="98" spans="1:93">
      <c r="A98" s="331" t="s">
        <v>601</v>
      </c>
      <c r="B98" s="435" t="s">
        <v>60</v>
      </c>
      <c r="C98" s="435" t="s">
        <v>60</v>
      </c>
      <c r="D98" s="435" t="s">
        <v>60</v>
      </c>
      <c r="E98" s="55"/>
      <c r="F98" s="41">
        <v>2</v>
      </c>
      <c r="G98" s="54"/>
      <c r="H98" s="54"/>
      <c r="I98" s="54"/>
      <c r="J98" s="54"/>
      <c r="K98" s="54"/>
      <c r="L98" s="54"/>
      <c r="M98" s="54"/>
      <c r="N98" s="54"/>
      <c r="O98" s="54"/>
      <c r="P98" s="54"/>
      <c r="Q98" s="54"/>
      <c r="R98" s="54"/>
      <c r="S98" s="54"/>
      <c r="T98" s="54"/>
      <c r="U98" s="54"/>
      <c r="V98" s="54"/>
      <c r="W98" s="54"/>
      <c r="X98" s="54"/>
      <c r="Y98" s="54"/>
      <c r="Z98" s="54"/>
      <c r="AA98" s="54"/>
      <c r="AB98" s="54"/>
      <c r="AC98" s="54"/>
      <c r="AD98" s="54"/>
      <c r="AE98" s="54"/>
      <c r="AF98" s="54"/>
      <c r="AG98" s="54"/>
      <c r="AH98" s="54"/>
      <c r="AI98" s="54"/>
      <c r="AJ98" s="54"/>
      <c r="AK98" s="54"/>
      <c r="AL98" s="54"/>
      <c r="AM98" s="54"/>
      <c r="AN98" s="54"/>
      <c r="AO98" s="54"/>
      <c r="AP98" s="54"/>
      <c r="AQ98" s="54"/>
      <c r="AR98" s="54"/>
      <c r="AS98" s="54"/>
      <c r="AT98" s="54"/>
      <c r="AU98" s="54"/>
      <c r="AV98" s="54"/>
      <c r="AW98" s="54"/>
      <c r="AX98" s="54"/>
      <c r="AY98" s="54"/>
      <c r="AZ98" s="54"/>
      <c r="BA98" s="54"/>
      <c r="BB98" s="54"/>
      <c r="BC98" s="54"/>
      <c r="BD98" s="54"/>
      <c r="BE98" s="54"/>
      <c r="BF98" s="54"/>
      <c r="BG98" s="54"/>
      <c r="BH98" s="54"/>
      <c r="BI98" s="54"/>
      <c r="BJ98" s="54"/>
      <c r="BK98" s="54"/>
      <c r="BL98" s="54"/>
      <c r="BM98" s="54"/>
      <c r="BN98" s="54"/>
      <c r="BO98" s="54"/>
      <c r="BP98" s="54"/>
      <c r="BQ98" s="54"/>
      <c r="BR98" s="54"/>
      <c r="BS98" s="54"/>
      <c r="BT98" s="54"/>
      <c r="BU98" s="54"/>
      <c r="BV98" s="54"/>
      <c r="BW98" s="54"/>
      <c r="BX98" s="54"/>
      <c r="BY98" s="54"/>
      <c r="BZ98" s="54"/>
      <c r="CA98" s="54"/>
      <c r="CB98" s="54"/>
      <c r="CC98" s="54"/>
      <c r="CD98" s="54"/>
      <c r="CE98" s="54"/>
      <c r="CF98" s="54"/>
      <c r="CG98" s="54"/>
      <c r="CH98" s="54"/>
      <c r="CI98" s="54"/>
      <c r="CJ98" s="54"/>
      <c r="CK98" s="54"/>
      <c r="CL98" s="55"/>
    </row>
    <row r="99" spans="1:93">
      <c r="A99" s="331" t="s">
        <v>1140</v>
      </c>
      <c r="B99" s="435">
        <v>1</v>
      </c>
      <c r="C99" s="435">
        <v>8</v>
      </c>
      <c r="D99" s="286">
        <v>12</v>
      </c>
      <c r="E99" s="55">
        <v>3</v>
      </c>
      <c r="F99" s="41">
        <v>5</v>
      </c>
      <c r="G99" s="54"/>
      <c r="H99" s="54"/>
      <c r="I99" s="54"/>
      <c r="J99" s="54"/>
      <c r="K99" s="54"/>
      <c r="L99" s="54"/>
      <c r="M99" s="54"/>
      <c r="N99" s="54"/>
      <c r="O99" s="54"/>
      <c r="P99" s="54"/>
      <c r="Q99" s="54"/>
      <c r="R99" s="54"/>
      <c r="S99" s="54"/>
      <c r="T99" s="54"/>
      <c r="U99" s="54"/>
      <c r="V99" s="54"/>
      <c r="W99" s="54"/>
      <c r="X99" s="54"/>
      <c r="Y99" s="54"/>
      <c r="Z99" s="54"/>
      <c r="AA99" s="54"/>
      <c r="AB99" s="54"/>
      <c r="AC99" s="54"/>
      <c r="AD99" s="54"/>
      <c r="AE99" s="54"/>
      <c r="AF99" s="54"/>
      <c r="AG99" s="54"/>
      <c r="AH99" s="54"/>
      <c r="AI99" s="54"/>
      <c r="AJ99" s="54"/>
      <c r="AK99" s="54"/>
      <c r="AL99" s="54"/>
      <c r="AM99" s="54"/>
      <c r="AN99" s="54"/>
      <c r="AO99" s="54"/>
      <c r="AP99" s="54"/>
      <c r="AQ99" s="54"/>
      <c r="AR99" s="54"/>
      <c r="AS99" s="54"/>
      <c r="AT99" s="54"/>
      <c r="AU99" s="54"/>
      <c r="AV99" s="54"/>
      <c r="AW99" s="54"/>
      <c r="AX99" s="54"/>
      <c r="AY99" s="54"/>
      <c r="AZ99" s="54"/>
      <c r="BA99" s="54"/>
      <c r="BB99" s="54"/>
      <c r="BC99" s="54"/>
      <c r="BD99" s="54"/>
      <c r="BE99" s="54"/>
      <c r="BF99" s="54"/>
      <c r="BG99" s="54"/>
      <c r="BH99" s="54"/>
      <c r="BI99" s="54"/>
      <c r="BJ99" s="54"/>
      <c r="BK99" s="54"/>
      <c r="BL99" s="54"/>
      <c r="BM99" s="54"/>
      <c r="BN99" s="54"/>
      <c r="BO99" s="54"/>
      <c r="BP99" s="54"/>
      <c r="BQ99" s="54"/>
      <c r="BR99" s="54"/>
      <c r="BS99" s="54"/>
      <c r="BT99" s="54"/>
      <c r="BU99" s="54"/>
      <c r="BV99" s="54"/>
      <c r="BW99" s="54"/>
      <c r="BX99" s="54"/>
      <c r="BY99" s="54"/>
      <c r="BZ99" s="54"/>
      <c r="CA99" s="54"/>
      <c r="CB99" s="54"/>
      <c r="CC99" s="54"/>
      <c r="CD99" s="54"/>
      <c r="CE99" s="54"/>
      <c r="CF99" s="54"/>
      <c r="CG99" s="54"/>
      <c r="CH99" s="54"/>
      <c r="CI99" s="54"/>
      <c r="CJ99" s="54"/>
      <c r="CK99" s="54"/>
      <c r="CL99" s="54"/>
    </row>
    <row r="100" spans="1:93">
      <c r="A100" s="643" t="s">
        <v>608</v>
      </c>
      <c r="B100" s="483">
        <v>1186</v>
      </c>
      <c r="C100" s="483">
        <v>806</v>
      </c>
      <c r="D100" s="283">
        <v>561</v>
      </c>
      <c r="E100" s="939">
        <v>278</v>
      </c>
      <c r="F100" s="38">
        <v>139</v>
      </c>
      <c r="G100" s="54"/>
      <c r="H100" s="54"/>
      <c r="I100" s="54"/>
      <c r="J100" s="54"/>
      <c r="K100" s="54"/>
      <c r="L100" s="54"/>
      <c r="M100" s="54"/>
      <c r="N100" s="54"/>
      <c r="O100" s="54"/>
      <c r="P100" s="54"/>
      <c r="Q100" s="54"/>
      <c r="R100" s="54"/>
      <c r="S100" s="54"/>
      <c r="T100" s="54"/>
      <c r="U100" s="54"/>
      <c r="V100" s="54"/>
      <c r="W100" s="54"/>
      <c r="X100" s="54"/>
      <c r="Y100" s="54"/>
      <c r="Z100" s="54"/>
      <c r="AA100" s="54"/>
      <c r="AB100" s="54"/>
      <c r="AC100" s="54"/>
      <c r="AD100" s="54"/>
      <c r="AE100" s="54"/>
      <c r="AF100" s="54"/>
      <c r="AG100" s="54"/>
      <c r="AH100" s="54"/>
      <c r="AI100" s="54"/>
      <c r="AJ100" s="54"/>
      <c r="AK100" s="54"/>
      <c r="AL100" s="54"/>
      <c r="AM100" s="54"/>
      <c r="AN100" s="54"/>
      <c r="AO100" s="54"/>
      <c r="AP100" s="54"/>
      <c r="AQ100" s="54"/>
      <c r="AR100" s="54"/>
      <c r="AS100" s="54"/>
      <c r="AT100" s="54"/>
      <c r="AU100" s="54"/>
      <c r="AV100" s="54"/>
      <c r="AW100" s="54"/>
      <c r="AX100" s="54"/>
      <c r="AY100" s="54"/>
      <c r="AZ100" s="54"/>
      <c r="BA100" s="54"/>
      <c r="BB100" s="54"/>
      <c r="BC100" s="54"/>
      <c r="BD100" s="54"/>
      <c r="BE100" s="54"/>
      <c r="BF100" s="54"/>
      <c r="BG100" s="54"/>
      <c r="BH100" s="54"/>
      <c r="BI100" s="54"/>
      <c r="BJ100" s="54"/>
      <c r="BK100" s="54"/>
      <c r="BL100" s="54"/>
      <c r="BM100" s="54"/>
      <c r="BN100" s="54"/>
      <c r="BO100" s="54"/>
      <c r="BP100" s="54"/>
      <c r="BQ100" s="54"/>
      <c r="BR100" s="54"/>
      <c r="BS100" s="54"/>
      <c r="BT100" s="54"/>
      <c r="BU100" s="54"/>
      <c r="BV100" s="54"/>
      <c r="BW100" s="54"/>
      <c r="BX100" s="54"/>
      <c r="BY100" s="54"/>
      <c r="BZ100" s="54"/>
      <c r="CA100" s="54"/>
      <c r="CB100" s="54"/>
      <c r="CC100" s="54"/>
      <c r="CD100" s="54"/>
      <c r="CE100" s="54"/>
      <c r="CF100" s="54"/>
      <c r="CG100" s="54"/>
      <c r="CH100" s="54"/>
      <c r="CI100" s="54"/>
      <c r="CJ100" s="54"/>
      <c r="CK100" s="54"/>
      <c r="CL100" s="54"/>
    </row>
    <row r="101" spans="1:93">
      <c r="A101" s="331" t="s">
        <v>117</v>
      </c>
      <c r="B101" s="435"/>
      <c r="C101" s="435"/>
      <c r="D101" s="286"/>
      <c r="E101" s="939"/>
      <c r="F101" s="41"/>
      <c r="G101" s="54"/>
      <c r="H101" s="54"/>
      <c r="I101" s="54"/>
      <c r="J101" s="54"/>
      <c r="K101" s="54"/>
      <c r="L101" s="54"/>
      <c r="M101" s="54"/>
      <c r="N101" s="54"/>
      <c r="O101" s="54"/>
      <c r="P101" s="54"/>
      <c r="Q101" s="54"/>
      <c r="R101" s="54"/>
      <c r="S101" s="54"/>
      <c r="T101" s="54"/>
      <c r="U101" s="54"/>
      <c r="V101" s="54"/>
      <c r="W101" s="54"/>
      <c r="X101" s="54"/>
      <c r="Y101" s="54"/>
      <c r="Z101" s="54"/>
      <c r="AA101" s="54"/>
      <c r="AB101" s="54"/>
      <c r="AC101" s="54"/>
      <c r="AD101" s="54"/>
      <c r="AE101" s="54"/>
      <c r="AF101" s="54"/>
      <c r="AG101" s="54"/>
      <c r="AH101" s="54"/>
      <c r="AI101" s="54"/>
      <c r="AJ101" s="54"/>
      <c r="AK101" s="54"/>
      <c r="AL101" s="54"/>
      <c r="AM101" s="54"/>
      <c r="AN101" s="54"/>
      <c r="AO101" s="54"/>
      <c r="AP101" s="54"/>
      <c r="AQ101" s="54"/>
      <c r="AR101" s="54"/>
      <c r="AS101" s="54"/>
      <c r="AT101" s="54"/>
      <c r="AU101" s="54"/>
      <c r="AV101" s="54"/>
      <c r="AW101" s="54"/>
      <c r="AX101" s="54"/>
      <c r="AY101" s="54"/>
      <c r="AZ101" s="54"/>
      <c r="BA101" s="54"/>
      <c r="BB101" s="54"/>
      <c r="BC101" s="54"/>
      <c r="BD101" s="54"/>
      <c r="BE101" s="54"/>
      <c r="BF101" s="54"/>
      <c r="BG101" s="54"/>
      <c r="BH101" s="54"/>
      <c r="BI101" s="54"/>
      <c r="BJ101" s="54"/>
      <c r="BK101" s="54"/>
      <c r="BL101" s="54"/>
      <c r="BM101" s="54"/>
      <c r="BN101" s="54"/>
      <c r="BO101" s="54"/>
      <c r="BP101" s="54"/>
      <c r="BQ101" s="54"/>
      <c r="BR101" s="54"/>
      <c r="BS101" s="54"/>
      <c r="BT101" s="54"/>
      <c r="BU101" s="54"/>
      <c r="BV101" s="54"/>
      <c r="BW101" s="54"/>
      <c r="BX101" s="54"/>
      <c r="BY101" s="54"/>
      <c r="BZ101" s="54"/>
      <c r="CA101" s="54"/>
      <c r="CB101" s="54"/>
      <c r="CC101" s="54"/>
      <c r="CD101" s="54"/>
      <c r="CE101" s="54"/>
      <c r="CF101" s="54"/>
      <c r="CG101" s="54"/>
      <c r="CH101" s="54"/>
      <c r="CI101" s="54"/>
      <c r="CJ101" s="54"/>
      <c r="CK101" s="54"/>
      <c r="CL101" s="54"/>
    </row>
    <row r="102" spans="1:93">
      <c r="A102" s="986" t="s">
        <v>599</v>
      </c>
      <c r="B102" s="987">
        <v>457</v>
      </c>
      <c r="C102" s="987">
        <v>488</v>
      </c>
      <c r="D102" s="987">
        <v>792</v>
      </c>
      <c r="E102" s="987">
        <v>183</v>
      </c>
      <c r="F102" s="41">
        <v>96</v>
      </c>
      <c r="G102" s="983"/>
      <c r="H102" s="983"/>
      <c r="I102" s="983"/>
      <c r="J102" s="983"/>
      <c r="K102" s="983"/>
      <c r="L102" s="983"/>
      <c r="M102" s="983"/>
      <c r="N102" s="983"/>
      <c r="O102" s="983"/>
      <c r="P102" s="983"/>
      <c r="Q102" s="983"/>
      <c r="R102" s="983"/>
      <c r="S102" s="983"/>
      <c r="T102" s="983"/>
      <c r="U102" s="983"/>
      <c r="V102" s="983"/>
      <c r="W102" s="983"/>
      <c r="X102" s="983"/>
      <c r="Y102" s="983"/>
      <c r="Z102" s="983"/>
      <c r="AA102" s="983"/>
      <c r="AB102" s="983"/>
      <c r="AC102" s="983"/>
      <c r="AD102" s="983"/>
      <c r="AE102" s="983"/>
      <c r="AF102" s="983"/>
      <c r="AG102" s="983"/>
      <c r="AH102" s="983"/>
      <c r="AI102" s="983"/>
      <c r="AJ102" s="983"/>
      <c r="AK102" s="983"/>
      <c r="AL102" s="983"/>
      <c r="AM102" s="983"/>
      <c r="AN102" s="983"/>
      <c r="AO102" s="983"/>
      <c r="AP102" s="983"/>
      <c r="AQ102" s="983"/>
      <c r="AR102" s="983"/>
      <c r="AS102" s="983"/>
      <c r="AT102" s="983"/>
      <c r="AU102" s="983"/>
      <c r="AV102" s="983"/>
      <c r="AW102" s="983"/>
      <c r="AX102" s="983"/>
      <c r="AY102" s="983"/>
      <c r="AZ102" s="983"/>
      <c r="BA102" s="983"/>
      <c r="BB102" s="983"/>
      <c r="BC102" s="983"/>
      <c r="BD102" s="983"/>
      <c r="BE102" s="983"/>
      <c r="BF102" s="983"/>
      <c r="BG102" s="983"/>
      <c r="BH102" s="983"/>
      <c r="BI102" s="983"/>
      <c r="BJ102" s="983"/>
      <c r="BK102" s="983"/>
      <c r="BL102" s="983"/>
      <c r="BM102" s="983"/>
      <c r="BN102" s="983"/>
      <c r="BO102" s="983"/>
      <c r="BP102" s="983"/>
      <c r="BQ102" s="983"/>
      <c r="BR102" s="983"/>
      <c r="BS102" s="983"/>
      <c r="BT102" s="983"/>
      <c r="BU102" s="983"/>
      <c r="BV102" s="983"/>
      <c r="BW102" s="983"/>
      <c r="BX102" s="983"/>
      <c r="BY102" s="983"/>
      <c r="BZ102" s="983"/>
      <c r="CA102" s="983"/>
      <c r="CB102" s="983"/>
      <c r="CC102" s="983"/>
      <c r="CD102" s="983"/>
      <c r="CE102" s="983"/>
      <c r="CF102" s="983"/>
      <c r="CG102" s="983"/>
      <c r="CH102" s="983"/>
      <c r="CI102" s="983"/>
      <c r="CJ102" s="983"/>
      <c r="CK102" s="983"/>
      <c r="CL102" s="983"/>
      <c r="CM102" s="983"/>
      <c r="CN102" s="983">
        <v>183</v>
      </c>
      <c r="CO102" s="54"/>
    </row>
    <row r="103" spans="1:93">
      <c r="A103" s="986" t="s">
        <v>603</v>
      </c>
      <c r="B103" s="987">
        <v>3</v>
      </c>
      <c r="C103" s="987">
        <v>2</v>
      </c>
      <c r="D103" s="987">
        <v>1</v>
      </c>
      <c r="E103" s="987">
        <v>6</v>
      </c>
      <c r="F103" s="41"/>
      <c r="G103" s="983"/>
      <c r="H103" s="983"/>
      <c r="I103" s="983"/>
      <c r="J103" s="983"/>
      <c r="K103" s="983"/>
      <c r="L103" s="983"/>
      <c r="M103" s="983"/>
      <c r="N103" s="983"/>
      <c r="O103" s="983"/>
      <c r="P103" s="983"/>
      <c r="Q103" s="983"/>
      <c r="R103" s="983"/>
      <c r="S103" s="983"/>
      <c r="T103" s="983"/>
      <c r="U103" s="983"/>
      <c r="V103" s="983"/>
      <c r="W103" s="983"/>
      <c r="X103" s="983"/>
      <c r="Y103" s="983"/>
      <c r="Z103" s="983"/>
      <c r="AA103" s="983"/>
      <c r="AB103" s="983"/>
      <c r="AC103" s="983"/>
      <c r="AD103" s="983"/>
      <c r="AE103" s="983"/>
      <c r="AF103" s="983"/>
      <c r="AG103" s="983"/>
      <c r="AH103" s="983"/>
      <c r="AI103" s="983"/>
      <c r="AJ103" s="983"/>
      <c r="AK103" s="983"/>
      <c r="AL103" s="983"/>
      <c r="AM103" s="983"/>
      <c r="AN103" s="983"/>
      <c r="AO103" s="983"/>
      <c r="AP103" s="983"/>
      <c r="AQ103" s="983"/>
      <c r="AR103" s="983"/>
      <c r="AS103" s="983"/>
      <c r="AT103" s="983"/>
      <c r="AU103" s="983"/>
      <c r="AV103" s="983"/>
      <c r="AW103" s="983"/>
      <c r="AX103" s="983"/>
      <c r="AY103" s="983"/>
      <c r="AZ103" s="983"/>
      <c r="BA103" s="983"/>
      <c r="BB103" s="983"/>
      <c r="BC103" s="983"/>
      <c r="BD103" s="983"/>
      <c r="BE103" s="983"/>
      <c r="BF103" s="983"/>
      <c r="BG103" s="983"/>
      <c r="BH103" s="983"/>
      <c r="BI103" s="983"/>
      <c r="BJ103" s="983"/>
      <c r="BK103" s="983"/>
      <c r="BL103" s="983"/>
      <c r="BM103" s="983"/>
      <c r="BN103" s="983"/>
      <c r="BO103" s="983"/>
      <c r="BP103" s="983"/>
      <c r="BQ103" s="983"/>
      <c r="BR103" s="983"/>
      <c r="BS103" s="983"/>
      <c r="BT103" s="983"/>
      <c r="BU103" s="983"/>
      <c r="BV103" s="983"/>
      <c r="BW103" s="983"/>
      <c r="BX103" s="983"/>
      <c r="BY103" s="983"/>
      <c r="BZ103" s="983"/>
      <c r="CA103" s="983"/>
      <c r="CB103" s="983"/>
      <c r="CC103" s="983"/>
      <c r="CD103" s="983"/>
      <c r="CE103" s="983"/>
      <c r="CF103" s="983"/>
      <c r="CG103" s="983"/>
      <c r="CH103" s="983"/>
      <c r="CI103" s="983"/>
      <c r="CJ103" s="983"/>
      <c r="CK103" s="983"/>
      <c r="CL103" s="983"/>
      <c r="CM103" s="983"/>
      <c r="CN103" s="983">
        <v>4</v>
      </c>
      <c r="CO103" s="54"/>
    </row>
    <row r="104" spans="1:93">
      <c r="A104" s="986" t="s">
        <v>600</v>
      </c>
      <c r="B104" s="987">
        <v>28</v>
      </c>
      <c r="C104" s="987">
        <v>4</v>
      </c>
      <c r="D104" s="987">
        <v>2</v>
      </c>
      <c r="E104" s="987">
        <v>14</v>
      </c>
      <c r="F104" s="41"/>
      <c r="G104" s="983"/>
      <c r="H104" s="983"/>
      <c r="I104" s="983"/>
      <c r="J104" s="983"/>
      <c r="K104" s="983"/>
      <c r="L104" s="983"/>
      <c r="M104" s="983"/>
      <c r="N104" s="983"/>
      <c r="O104" s="983"/>
      <c r="P104" s="983"/>
      <c r="Q104" s="983"/>
      <c r="R104" s="983"/>
      <c r="S104" s="983"/>
      <c r="T104" s="983"/>
      <c r="U104" s="983"/>
      <c r="V104" s="983"/>
      <c r="W104" s="983"/>
      <c r="X104" s="983"/>
      <c r="Y104" s="983"/>
      <c r="Z104" s="983"/>
      <c r="AA104" s="983"/>
      <c r="AB104" s="983"/>
      <c r="AC104" s="983"/>
      <c r="AD104" s="983"/>
      <c r="AE104" s="983"/>
      <c r="AF104" s="983"/>
      <c r="AG104" s="983"/>
      <c r="AH104" s="983"/>
      <c r="AI104" s="983"/>
      <c r="AJ104" s="983"/>
      <c r="AK104" s="983"/>
      <c r="AL104" s="983"/>
      <c r="AM104" s="983"/>
      <c r="AN104" s="983"/>
      <c r="AO104" s="983"/>
      <c r="AP104" s="983"/>
      <c r="AQ104" s="983"/>
      <c r="AR104" s="983"/>
      <c r="AS104" s="983"/>
      <c r="AT104" s="983"/>
      <c r="AU104" s="983"/>
      <c r="AV104" s="983"/>
      <c r="AW104" s="983"/>
      <c r="AX104" s="983"/>
      <c r="AY104" s="983"/>
      <c r="AZ104" s="983"/>
      <c r="BA104" s="983"/>
      <c r="BB104" s="983"/>
      <c r="BC104" s="983"/>
      <c r="BD104" s="983"/>
      <c r="BE104" s="983"/>
      <c r="BF104" s="983"/>
      <c r="BG104" s="983"/>
      <c r="BH104" s="983"/>
      <c r="BI104" s="983"/>
      <c r="BJ104" s="983"/>
      <c r="BK104" s="983"/>
      <c r="BL104" s="983"/>
      <c r="BM104" s="983"/>
      <c r="BN104" s="983"/>
      <c r="BO104" s="983"/>
      <c r="BP104" s="983"/>
      <c r="BQ104" s="983"/>
      <c r="BR104" s="983"/>
      <c r="BS104" s="983"/>
      <c r="BT104" s="983"/>
      <c r="BU104" s="983"/>
      <c r="BV104" s="983"/>
      <c r="BW104" s="983"/>
      <c r="BX104" s="983"/>
      <c r="BY104" s="983"/>
      <c r="BZ104" s="983"/>
      <c r="CA104" s="983"/>
      <c r="CB104" s="983"/>
      <c r="CC104" s="983"/>
      <c r="CD104" s="983"/>
      <c r="CE104" s="983"/>
      <c r="CF104" s="983"/>
      <c r="CG104" s="983"/>
      <c r="CH104" s="983"/>
      <c r="CI104" s="983"/>
      <c r="CJ104" s="983"/>
      <c r="CK104" s="983"/>
      <c r="CL104" s="983"/>
      <c r="CM104" s="983"/>
      <c r="CN104" s="983">
        <v>8</v>
      </c>
      <c r="CO104" s="54"/>
    </row>
    <row r="105" spans="1:93">
      <c r="A105" s="986" t="s">
        <v>604</v>
      </c>
      <c r="B105" s="987">
        <v>7</v>
      </c>
      <c r="C105" s="987">
        <v>4</v>
      </c>
      <c r="D105" s="987">
        <v>2</v>
      </c>
      <c r="E105" s="987">
        <v>6</v>
      </c>
      <c r="F105" s="41"/>
      <c r="G105" s="983"/>
      <c r="H105" s="983"/>
      <c r="I105" s="983"/>
      <c r="J105" s="983"/>
      <c r="K105" s="983"/>
      <c r="L105" s="983"/>
      <c r="M105" s="983"/>
      <c r="N105" s="983"/>
      <c r="O105" s="983"/>
      <c r="P105" s="983"/>
      <c r="Q105" s="983"/>
      <c r="R105" s="983"/>
      <c r="S105" s="983"/>
      <c r="T105" s="983"/>
      <c r="U105" s="983"/>
      <c r="V105" s="983"/>
      <c r="W105" s="983"/>
      <c r="X105" s="983"/>
      <c r="Y105" s="983"/>
      <c r="Z105" s="983"/>
      <c r="AA105" s="983"/>
      <c r="AB105" s="983"/>
      <c r="AC105" s="983"/>
      <c r="AD105" s="983"/>
      <c r="AE105" s="983"/>
      <c r="AF105" s="983"/>
      <c r="AG105" s="983"/>
      <c r="AH105" s="983"/>
      <c r="AI105" s="983"/>
      <c r="AJ105" s="983"/>
      <c r="AK105" s="983"/>
      <c r="AL105" s="983"/>
      <c r="AM105" s="983"/>
      <c r="AN105" s="983"/>
      <c r="AO105" s="983"/>
      <c r="AP105" s="983"/>
      <c r="AQ105" s="983"/>
      <c r="AR105" s="983"/>
      <c r="AS105" s="983"/>
      <c r="AT105" s="983"/>
      <c r="AU105" s="983"/>
      <c r="AV105" s="983"/>
      <c r="AW105" s="983"/>
      <c r="AX105" s="983"/>
      <c r="AY105" s="983"/>
      <c r="AZ105" s="983"/>
      <c r="BA105" s="983"/>
      <c r="BB105" s="983"/>
      <c r="BC105" s="983"/>
      <c r="BD105" s="983"/>
      <c r="BE105" s="983"/>
      <c r="BF105" s="983"/>
      <c r="BG105" s="983"/>
      <c r="BH105" s="983"/>
      <c r="BI105" s="983"/>
      <c r="BJ105" s="983"/>
      <c r="BK105" s="983"/>
      <c r="BL105" s="983"/>
      <c r="BM105" s="983"/>
      <c r="BN105" s="983"/>
      <c r="BO105" s="983"/>
      <c r="BP105" s="983"/>
      <c r="BQ105" s="983"/>
      <c r="BR105" s="983"/>
      <c r="BS105" s="983"/>
      <c r="BT105" s="983"/>
      <c r="BU105" s="983"/>
      <c r="BV105" s="983"/>
      <c r="BW105" s="983"/>
      <c r="BX105" s="983"/>
      <c r="BY105" s="983"/>
      <c r="BZ105" s="983"/>
      <c r="CA105" s="983"/>
      <c r="CB105" s="983"/>
      <c r="CC105" s="983"/>
      <c r="CD105" s="983"/>
      <c r="CE105" s="983"/>
      <c r="CF105" s="983"/>
      <c r="CG105" s="983"/>
      <c r="CH105" s="983"/>
      <c r="CI105" s="983"/>
      <c r="CJ105" s="983"/>
      <c r="CK105" s="983"/>
      <c r="CL105" s="983"/>
      <c r="CM105" s="983"/>
      <c r="CN105" s="983">
        <v>3</v>
      </c>
      <c r="CO105" s="54"/>
    </row>
    <row r="106" spans="1:93">
      <c r="A106" s="986" t="s">
        <v>605</v>
      </c>
      <c r="B106" s="987">
        <v>5</v>
      </c>
      <c r="C106" s="987">
        <v>4</v>
      </c>
      <c r="D106" s="987">
        <v>3</v>
      </c>
      <c r="E106" s="987">
        <v>10</v>
      </c>
      <c r="F106" s="41">
        <v>1</v>
      </c>
      <c r="G106" s="983"/>
      <c r="H106" s="983"/>
      <c r="I106" s="983"/>
      <c r="J106" s="983"/>
      <c r="K106" s="983"/>
      <c r="L106" s="983"/>
      <c r="M106" s="983"/>
      <c r="N106" s="983"/>
      <c r="O106" s="983"/>
      <c r="P106" s="983"/>
      <c r="Q106" s="983"/>
      <c r="R106" s="983"/>
      <c r="S106" s="983"/>
      <c r="T106" s="983"/>
      <c r="U106" s="983"/>
      <c r="V106" s="983"/>
      <c r="W106" s="983"/>
      <c r="X106" s="983"/>
      <c r="Y106" s="983"/>
      <c r="Z106" s="983"/>
      <c r="AA106" s="983"/>
      <c r="AB106" s="983"/>
      <c r="AC106" s="983"/>
      <c r="AD106" s="983"/>
      <c r="AE106" s="983"/>
      <c r="AF106" s="983"/>
      <c r="AG106" s="983"/>
      <c r="AH106" s="983"/>
      <c r="AI106" s="983"/>
      <c r="AJ106" s="983"/>
      <c r="AK106" s="983"/>
      <c r="AL106" s="983"/>
      <c r="AM106" s="983"/>
      <c r="AN106" s="983"/>
      <c r="AO106" s="983"/>
      <c r="AP106" s="983"/>
      <c r="AQ106" s="983"/>
      <c r="AR106" s="983"/>
      <c r="AS106" s="983"/>
      <c r="AT106" s="983"/>
      <c r="AU106" s="983"/>
      <c r="AV106" s="983"/>
      <c r="AW106" s="983"/>
      <c r="AX106" s="983"/>
      <c r="AY106" s="983"/>
      <c r="AZ106" s="983"/>
      <c r="BA106" s="983"/>
      <c r="BB106" s="983"/>
      <c r="BC106" s="983"/>
      <c r="BD106" s="983"/>
      <c r="BE106" s="983"/>
      <c r="BF106" s="983"/>
      <c r="BG106" s="983"/>
      <c r="BH106" s="983"/>
      <c r="BI106" s="983"/>
      <c r="BJ106" s="983"/>
      <c r="BK106" s="983"/>
      <c r="BL106" s="983"/>
      <c r="BM106" s="983"/>
      <c r="BN106" s="983"/>
      <c r="BO106" s="983"/>
      <c r="BP106" s="983"/>
      <c r="BQ106" s="983"/>
      <c r="BR106" s="983"/>
      <c r="BS106" s="983"/>
      <c r="BT106" s="983"/>
      <c r="BU106" s="983"/>
      <c r="BV106" s="983"/>
      <c r="BW106" s="983"/>
      <c r="BX106" s="983"/>
      <c r="BY106" s="983"/>
      <c r="BZ106" s="983"/>
      <c r="CA106" s="983"/>
      <c r="CB106" s="983"/>
      <c r="CC106" s="983"/>
      <c r="CD106" s="983"/>
      <c r="CE106" s="983"/>
      <c r="CF106" s="983"/>
      <c r="CG106" s="983"/>
      <c r="CH106" s="983"/>
      <c r="CI106" s="983"/>
      <c r="CJ106" s="983"/>
      <c r="CK106" s="983"/>
      <c r="CL106" s="983"/>
      <c r="CM106" s="983"/>
      <c r="CN106" s="985" t="s">
        <v>60</v>
      </c>
      <c r="CO106" s="54"/>
    </row>
    <row r="107" spans="1:93">
      <c r="A107" s="986" t="s">
        <v>607</v>
      </c>
      <c r="B107" s="988">
        <v>3</v>
      </c>
      <c r="C107" s="988">
        <v>5</v>
      </c>
      <c r="D107" s="988">
        <v>2</v>
      </c>
      <c r="E107" s="988">
        <v>6</v>
      </c>
      <c r="F107" s="41"/>
      <c r="G107" s="983"/>
      <c r="H107" s="983"/>
      <c r="I107" s="983"/>
      <c r="J107" s="983"/>
      <c r="K107" s="983"/>
      <c r="L107" s="983"/>
      <c r="M107" s="983"/>
      <c r="N107" s="983"/>
      <c r="O107" s="983"/>
      <c r="P107" s="983"/>
      <c r="Q107" s="983"/>
      <c r="R107" s="983"/>
      <c r="S107" s="983"/>
      <c r="T107" s="983"/>
      <c r="U107" s="983"/>
      <c r="V107" s="983"/>
      <c r="W107" s="983"/>
      <c r="X107" s="983"/>
      <c r="Y107" s="983"/>
      <c r="Z107" s="983"/>
      <c r="AA107" s="983"/>
      <c r="AB107" s="983"/>
      <c r="AC107" s="983"/>
      <c r="AD107" s="983"/>
      <c r="AE107" s="983"/>
      <c r="AF107" s="983"/>
      <c r="AG107" s="983"/>
      <c r="AH107" s="983"/>
      <c r="AI107" s="983"/>
      <c r="AJ107" s="983"/>
      <c r="AK107" s="983"/>
      <c r="AL107" s="983"/>
      <c r="AM107" s="983"/>
      <c r="AN107" s="983"/>
      <c r="AO107" s="983"/>
      <c r="AP107" s="983"/>
      <c r="AQ107" s="983"/>
      <c r="AR107" s="983"/>
      <c r="AS107" s="983"/>
      <c r="AT107" s="983"/>
      <c r="AU107" s="983"/>
      <c r="AV107" s="983"/>
      <c r="AW107" s="983"/>
      <c r="AX107" s="983"/>
      <c r="AY107" s="983"/>
      <c r="AZ107" s="983"/>
      <c r="BA107" s="983"/>
      <c r="BB107" s="983"/>
      <c r="BC107" s="983"/>
      <c r="BD107" s="983"/>
      <c r="BE107" s="983"/>
      <c r="BF107" s="983"/>
      <c r="BG107" s="983"/>
      <c r="BH107" s="983"/>
      <c r="BI107" s="983"/>
      <c r="BJ107" s="983"/>
      <c r="BK107" s="983"/>
      <c r="BL107" s="983"/>
      <c r="BM107" s="983"/>
      <c r="BN107" s="983"/>
      <c r="BO107" s="983"/>
      <c r="BP107" s="983"/>
      <c r="BQ107" s="983"/>
      <c r="BR107" s="983"/>
      <c r="BS107" s="983"/>
      <c r="BT107" s="983"/>
      <c r="BU107" s="983"/>
      <c r="BV107" s="983"/>
      <c r="BW107" s="983"/>
      <c r="BX107" s="983"/>
      <c r="BY107" s="983"/>
      <c r="BZ107" s="983"/>
      <c r="CA107" s="983"/>
      <c r="CB107" s="983"/>
      <c r="CC107" s="983"/>
      <c r="CD107" s="983"/>
      <c r="CE107" s="983"/>
      <c r="CF107" s="983"/>
      <c r="CG107" s="983"/>
      <c r="CH107" s="983"/>
      <c r="CI107" s="983"/>
      <c r="CJ107" s="983"/>
      <c r="CK107" s="983"/>
      <c r="CL107" s="983"/>
      <c r="CM107" s="983"/>
      <c r="CN107" s="983">
        <v>2</v>
      </c>
      <c r="CO107" s="54"/>
    </row>
    <row r="108" spans="1:93">
      <c r="A108" s="986" t="s">
        <v>602</v>
      </c>
      <c r="B108" s="988">
        <v>345</v>
      </c>
      <c r="C108" s="988">
        <v>348</v>
      </c>
      <c r="D108" s="988">
        <v>372</v>
      </c>
      <c r="E108" s="988">
        <v>203</v>
      </c>
      <c r="F108" s="41">
        <v>1</v>
      </c>
      <c r="G108" s="983"/>
      <c r="H108" s="983"/>
      <c r="I108" s="983"/>
      <c r="J108" s="983"/>
      <c r="K108" s="983"/>
      <c r="L108" s="983"/>
      <c r="M108" s="983"/>
      <c r="N108" s="983"/>
      <c r="O108" s="983"/>
      <c r="P108" s="983"/>
      <c r="Q108" s="983"/>
      <c r="R108" s="983"/>
      <c r="S108" s="983"/>
      <c r="T108" s="983"/>
      <c r="U108" s="983"/>
      <c r="V108" s="983"/>
      <c r="W108" s="983"/>
      <c r="X108" s="983"/>
      <c r="Y108" s="983"/>
      <c r="Z108" s="983"/>
      <c r="AA108" s="983"/>
      <c r="AB108" s="983"/>
      <c r="AC108" s="983"/>
      <c r="AD108" s="983"/>
      <c r="AE108" s="983"/>
      <c r="AF108" s="983"/>
      <c r="AG108" s="983"/>
      <c r="AH108" s="983"/>
      <c r="AI108" s="983"/>
      <c r="AJ108" s="983"/>
      <c r="AK108" s="983"/>
      <c r="AL108" s="983"/>
      <c r="AM108" s="983"/>
      <c r="AN108" s="983"/>
      <c r="AO108" s="983"/>
      <c r="AP108" s="983"/>
      <c r="AQ108" s="983"/>
      <c r="AR108" s="983"/>
      <c r="AS108" s="983"/>
      <c r="AT108" s="983"/>
      <c r="AU108" s="983"/>
      <c r="AV108" s="983"/>
      <c r="AW108" s="983"/>
      <c r="AX108" s="983"/>
      <c r="AY108" s="983"/>
      <c r="AZ108" s="983"/>
      <c r="BA108" s="983"/>
      <c r="BB108" s="983"/>
      <c r="BC108" s="983"/>
      <c r="BD108" s="983"/>
      <c r="BE108" s="983"/>
      <c r="BF108" s="983"/>
      <c r="BG108" s="983"/>
      <c r="BH108" s="983"/>
      <c r="BI108" s="983"/>
      <c r="BJ108" s="983"/>
      <c r="BK108" s="983"/>
      <c r="BL108" s="983"/>
      <c r="BM108" s="983"/>
      <c r="BN108" s="983"/>
      <c r="BO108" s="983"/>
      <c r="BP108" s="983"/>
      <c r="BQ108" s="983"/>
      <c r="BR108" s="983"/>
      <c r="BS108" s="983"/>
      <c r="BT108" s="983"/>
      <c r="BU108" s="983"/>
      <c r="BV108" s="983"/>
      <c r="BW108" s="983"/>
      <c r="BX108" s="983"/>
      <c r="BY108" s="983"/>
      <c r="BZ108" s="983"/>
      <c r="CA108" s="983"/>
      <c r="CB108" s="983"/>
      <c r="CC108" s="983"/>
      <c r="CD108" s="983"/>
      <c r="CE108" s="983"/>
      <c r="CF108" s="983"/>
      <c r="CG108" s="983"/>
      <c r="CH108" s="983"/>
      <c r="CI108" s="983"/>
      <c r="CJ108" s="983"/>
      <c r="CK108" s="983"/>
      <c r="CL108" s="983"/>
      <c r="CM108" s="983"/>
      <c r="CN108" s="983">
        <v>73</v>
      </c>
      <c r="CO108" s="54"/>
    </row>
    <row r="109" spans="1:93">
      <c r="A109" s="986" t="s">
        <v>606</v>
      </c>
      <c r="B109" s="988">
        <v>7</v>
      </c>
      <c r="C109" s="988">
        <v>7</v>
      </c>
      <c r="D109" s="988">
        <v>7</v>
      </c>
      <c r="E109" s="988">
        <v>2</v>
      </c>
      <c r="F109" s="41"/>
      <c r="G109" s="985"/>
      <c r="H109" s="983"/>
      <c r="I109" s="983"/>
      <c r="J109" s="983"/>
      <c r="K109" s="983"/>
      <c r="L109" s="983"/>
      <c r="M109" s="983"/>
      <c r="N109" s="983"/>
      <c r="O109" s="983"/>
      <c r="P109" s="983"/>
      <c r="Q109" s="983"/>
      <c r="R109" s="983"/>
      <c r="S109" s="983"/>
      <c r="T109" s="983"/>
      <c r="U109" s="983"/>
      <c r="V109" s="983"/>
      <c r="W109" s="983"/>
      <c r="X109" s="983"/>
      <c r="Y109" s="983"/>
      <c r="Z109" s="983"/>
      <c r="AA109" s="983"/>
      <c r="AB109" s="983"/>
      <c r="AC109" s="983"/>
      <c r="AD109" s="983"/>
      <c r="AE109" s="983"/>
      <c r="AF109" s="983"/>
      <c r="AG109" s="983"/>
      <c r="AH109" s="983"/>
      <c r="AI109" s="983"/>
      <c r="AJ109" s="983"/>
      <c r="AK109" s="983"/>
      <c r="AL109" s="983"/>
      <c r="AM109" s="983"/>
      <c r="AN109" s="983"/>
      <c r="AO109" s="983"/>
      <c r="AP109" s="983"/>
      <c r="AQ109" s="983"/>
      <c r="AR109" s="983"/>
      <c r="AS109" s="983"/>
      <c r="AT109" s="983"/>
      <c r="AU109" s="983"/>
      <c r="AV109" s="983"/>
      <c r="AW109" s="983"/>
      <c r="AX109" s="983"/>
      <c r="AY109" s="983"/>
      <c r="AZ109" s="983"/>
      <c r="BA109" s="983"/>
      <c r="BB109" s="983"/>
      <c r="BC109" s="983"/>
      <c r="BD109" s="983"/>
      <c r="BE109" s="983"/>
      <c r="BF109" s="983"/>
      <c r="BG109" s="983"/>
      <c r="BH109" s="983"/>
      <c r="BI109" s="983"/>
      <c r="BJ109" s="983"/>
      <c r="BK109" s="983"/>
      <c r="BL109" s="983"/>
      <c r="BM109" s="983"/>
      <c r="BN109" s="983"/>
      <c r="BO109" s="983"/>
      <c r="BP109" s="983"/>
      <c r="BQ109" s="983"/>
      <c r="BR109" s="983"/>
      <c r="BS109" s="983"/>
      <c r="BT109" s="983"/>
      <c r="BU109" s="983"/>
      <c r="BV109" s="983"/>
      <c r="BW109" s="983"/>
      <c r="BX109" s="983"/>
      <c r="BY109" s="983"/>
      <c r="BZ109" s="983"/>
      <c r="CA109" s="983"/>
      <c r="CB109" s="983"/>
      <c r="CC109" s="983"/>
      <c r="CD109" s="983"/>
      <c r="CE109" s="983"/>
      <c r="CF109" s="983"/>
      <c r="CG109" s="983"/>
      <c r="CH109" s="983"/>
      <c r="CI109" s="983"/>
      <c r="CJ109" s="983"/>
      <c r="CK109" s="983"/>
      <c r="CL109" s="983"/>
      <c r="CM109" s="983"/>
      <c r="CN109" s="983">
        <v>3</v>
      </c>
      <c r="CO109" s="54"/>
    </row>
    <row r="110" spans="1:93">
      <c r="A110" s="986" t="s">
        <v>601</v>
      </c>
      <c r="B110" s="989">
        <v>1</v>
      </c>
      <c r="C110" s="989">
        <v>1</v>
      </c>
      <c r="D110" s="989">
        <v>1</v>
      </c>
      <c r="E110" s="989">
        <v>1</v>
      </c>
      <c r="F110" s="41">
        <v>2</v>
      </c>
      <c r="G110" s="985"/>
      <c r="H110" s="983"/>
      <c r="I110" s="983"/>
      <c r="J110" s="983"/>
      <c r="K110" s="983"/>
      <c r="L110" s="983"/>
      <c r="M110" s="983"/>
      <c r="N110" s="983"/>
      <c r="O110" s="983"/>
      <c r="P110" s="983"/>
      <c r="Q110" s="983"/>
      <c r="R110" s="983"/>
      <c r="S110" s="983"/>
      <c r="T110" s="983"/>
      <c r="U110" s="983"/>
      <c r="V110" s="983"/>
      <c r="W110" s="983"/>
      <c r="X110" s="983"/>
      <c r="Y110" s="983"/>
      <c r="Z110" s="983"/>
      <c r="AA110" s="983"/>
      <c r="AB110" s="983"/>
      <c r="AC110" s="983"/>
      <c r="AD110" s="983"/>
      <c r="AE110" s="983"/>
      <c r="AF110" s="983"/>
      <c r="AG110" s="983"/>
      <c r="AH110" s="983"/>
      <c r="AI110" s="983"/>
      <c r="AJ110" s="983"/>
      <c r="AK110" s="983"/>
      <c r="AL110" s="983"/>
      <c r="AM110" s="983"/>
      <c r="AN110" s="983"/>
      <c r="AO110" s="983"/>
      <c r="AP110" s="983"/>
      <c r="AQ110" s="983"/>
      <c r="AR110" s="983"/>
      <c r="AS110" s="983"/>
      <c r="AT110" s="983"/>
      <c r="AU110" s="983"/>
      <c r="AV110" s="983"/>
      <c r="AW110" s="983"/>
      <c r="AX110" s="983"/>
      <c r="AY110" s="983"/>
      <c r="AZ110" s="983"/>
      <c r="BA110" s="983"/>
      <c r="BB110" s="983"/>
      <c r="BC110" s="983"/>
      <c r="BD110" s="983"/>
      <c r="BE110" s="983"/>
      <c r="BF110" s="983"/>
      <c r="BG110" s="983"/>
      <c r="BH110" s="983"/>
      <c r="BI110" s="983"/>
      <c r="BJ110" s="983"/>
      <c r="BK110" s="983"/>
      <c r="BL110" s="983"/>
      <c r="BM110" s="983"/>
      <c r="BN110" s="983"/>
      <c r="BO110" s="983"/>
      <c r="BP110" s="983"/>
      <c r="BQ110" s="983"/>
      <c r="BR110" s="983"/>
      <c r="BS110" s="983"/>
      <c r="BT110" s="983"/>
      <c r="BU110" s="983"/>
      <c r="BV110" s="983"/>
      <c r="BW110" s="983"/>
      <c r="BX110" s="983"/>
      <c r="BY110" s="983"/>
      <c r="BZ110" s="983"/>
      <c r="CA110" s="983"/>
      <c r="CB110" s="983"/>
      <c r="CC110" s="983"/>
      <c r="CD110" s="983"/>
      <c r="CE110" s="983"/>
      <c r="CF110" s="983"/>
      <c r="CG110" s="983"/>
      <c r="CH110" s="983"/>
      <c r="CI110" s="983"/>
      <c r="CJ110" s="983"/>
      <c r="CK110" s="983"/>
      <c r="CL110" s="983"/>
      <c r="CM110" s="983"/>
      <c r="CN110" s="983"/>
      <c r="CO110" s="54"/>
    </row>
    <row r="111" spans="1:93">
      <c r="A111" s="986" t="s">
        <v>609</v>
      </c>
      <c r="B111" s="987">
        <v>3</v>
      </c>
      <c r="C111" s="987" t="s">
        <v>60</v>
      </c>
      <c r="D111" s="987">
        <v>1</v>
      </c>
      <c r="E111" s="987"/>
      <c r="F111" s="41"/>
      <c r="G111" s="983"/>
      <c r="H111" s="983"/>
      <c r="I111" s="983"/>
      <c r="J111" s="983"/>
      <c r="K111" s="983"/>
      <c r="L111" s="983"/>
      <c r="M111" s="983"/>
      <c r="N111" s="983"/>
      <c r="O111" s="983"/>
      <c r="P111" s="983"/>
      <c r="Q111" s="983"/>
      <c r="R111" s="983"/>
      <c r="S111" s="983"/>
      <c r="T111" s="983"/>
      <c r="U111" s="983"/>
      <c r="V111" s="983"/>
      <c r="W111" s="983"/>
      <c r="X111" s="983"/>
      <c r="Y111" s="983"/>
      <c r="Z111" s="983"/>
      <c r="AA111" s="983"/>
      <c r="AB111" s="983"/>
      <c r="AC111" s="983"/>
      <c r="AD111" s="983"/>
      <c r="AE111" s="983"/>
      <c r="AF111" s="983"/>
      <c r="AG111" s="983"/>
      <c r="AH111" s="983"/>
      <c r="AI111" s="983"/>
      <c r="AJ111" s="983"/>
      <c r="AK111" s="983"/>
      <c r="AL111" s="983"/>
      <c r="AM111" s="983"/>
      <c r="AN111" s="983"/>
      <c r="AO111" s="983"/>
      <c r="AP111" s="983"/>
      <c r="AQ111" s="983"/>
      <c r="AR111" s="983"/>
      <c r="AS111" s="983"/>
      <c r="AT111" s="983"/>
      <c r="AU111" s="983"/>
      <c r="AV111" s="983"/>
      <c r="AW111" s="983"/>
      <c r="AX111" s="983"/>
      <c r="AY111" s="983"/>
      <c r="AZ111" s="983"/>
      <c r="BA111" s="983"/>
      <c r="BB111" s="983"/>
      <c r="BC111" s="983"/>
      <c r="BD111" s="983"/>
      <c r="BE111" s="983"/>
      <c r="BF111" s="983"/>
      <c r="BG111" s="983"/>
      <c r="BH111" s="983"/>
      <c r="BI111" s="983"/>
      <c r="BJ111" s="983"/>
      <c r="BK111" s="983"/>
      <c r="BL111" s="983"/>
      <c r="BM111" s="983"/>
      <c r="BN111" s="983"/>
      <c r="BO111" s="983"/>
      <c r="BP111" s="983"/>
      <c r="BQ111" s="983"/>
      <c r="BR111" s="983"/>
      <c r="BS111" s="983"/>
      <c r="BT111" s="983"/>
      <c r="BU111" s="983"/>
      <c r="BV111" s="983"/>
      <c r="BW111" s="983"/>
      <c r="BX111" s="983"/>
      <c r="BY111" s="983"/>
      <c r="BZ111" s="983"/>
      <c r="CA111" s="983"/>
      <c r="CB111" s="983"/>
      <c r="CC111" s="983"/>
      <c r="CD111" s="983"/>
      <c r="CE111" s="983"/>
      <c r="CF111" s="983"/>
      <c r="CG111" s="983"/>
      <c r="CH111" s="983"/>
      <c r="CI111" s="983"/>
      <c r="CJ111" s="983"/>
      <c r="CK111" s="983"/>
      <c r="CL111" s="983"/>
      <c r="CM111" s="983"/>
      <c r="CN111" s="983">
        <v>2</v>
      </c>
      <c r="CO111" s="54"/>
    </row>
    <row r="112" spans="1:93">
      <c r="A112" s="986" t="s">
        <v>611</v>
      </c>
      <c r="B112" s="987">
        <v>1</v>
      </c>
      <c r="C112" s="987" t="s">
        <v>60</v>
      </c>
      <c r="D112" s="987">
        <v>2</v>
      </c>
      <c r="E112" s="987">
        <v>1</v>
      </c>
      <c r="F112" s="41">
        <v>38</v>
      </c>
      <c r="G112" s="983"/>
      <c r="H112" s="983"/>
      <c r="I112" s="983"/>
      <c r="J112" s="983"/>
      <c r="K112" s="983"/>
      <c r="L112" s="983"/>
      <c r="M112" s="983"/>
      <c r="N112" s="983"/>
      <c r="O112" s="983"/>
      <c r="P112" s="983"/>
      <c r="Q112" s="983"/>
      <c r="R112" s="983"/>
      <c r="S112" s="983"/>
      <c r="T112" s="983"/>
      <c r="U112" s="983"/>
      <c r="V112" s="983"/>
      <c r="W112" s="983"/>
      <c r="X112" s="983"/>
      <c r="Y112" s="983"/>
      <c r="Z112" s="983"/>
      <c r="AA112" s="983"/>
      <c r="AB112" s="983"/>
      <c r="AC112" s="983"/>
      <c r="AD112" s="983"/>
      <c r="AE112" s="983"/>
      <c r="AF112" s="983"/>
      <c r="AG112" s="983"/>
      <c r="AH112" s="983"/>
      <c r="AI112" s="983"/>
      <c r="AJ112" s="983"/>
      <c r="AK112" s="983"/>
      <c r="AL112" s="983"/>
      <c r="AM112" s="983"/>
      <c r="AN112" s="983"/>
      <c r="AO112" s="983"/>
      <c r="AP112" s="983"/>
      <c r="AQ112" s="983"/>
      <c r="AR112" s="983"/>
      <c r="AS112" s="983"/>
      <c r="AT112" s="983"/>
      <c r="AU112" s="983"/>
      <c r="AV112" s="983"/>
      <c r="AW112" s="983"/>
      <c r="AX112" s="983"/>
      <c r="AY112" s="983"/>
      <c r="AZ112" s="983"/>
      <c r="BA112" s="983"/>
      <c r="BB112" s="983"/>
      <c r="BC112" s="983"/>
      <c r="BD112" s="983"/>
      <c r="BE112" s="983"/>
      <c r="BF112" s="983"/>
      <c r="BG112" s="983"/>
      <c r="BH112" s="983"/>
      <c r="BI112" s="983"/>
      <c r="BJ112" s="983"/>
      <c r="BK112" s="983"/>
      <c r="BL112" s="983"/>
      <c r="BM112" s="983"/>
      <c r="BN112" s="983"/>
      <c r="BO112" s="983"/>
      <c r="BP112" s="983"/>
      <c r="BQ112" s="983"/>
      <c r="BR112" s="983"/>
      <c r="BS112" s="983"/>
      <c r="BT112" s="983"/>
      <c r="BU112" s="983"/>
      <c r="BV112" s="983"/>
      <c r="BW112" s="983"/>
      <c r="BX112" s="983"/>
      <c r="BY112" s="983"/>
      <c r="BZ112" s="983"/>
      <c r="CA112" s="983"/>
      <c r="CB112" s="983"/>
      <c r="CC112" s="983"/>
      <c r="CD112" s="983"/>
      <c r="CE112" s="983"/>
      <c r="CF112" s="983"/>
      <c r="CG112" s="983"/>
      <c r="CH112" s="983"/>
      <c r="CI112" s="983"/>
      <c r="CJ112" s="983"/>
      <c r="CK112" s="983"/>
      <c r="CL112" s="983"/>
      <c r="CM112" s="983"/>
      <c r="CN112" s="983" t="s">
        <v>60</v>
      </c>
      <c r="CO112" s="54"/>
    </row>
    <row r="113" spans="1:93">
      <c r="A113" s="986" t="s">
        <v>612</v>
      </c>
      <c r="B113" s="987" t="s">
        <v>60</v>
      </c>
      <c r="C113" s="987" t="s">
        <v>60</v>
      </c>
      <c r="D113" s="987"/>
      <c r="E113" s="987"/>
      <c r="F113" s="41">
        <v>1</v>
      </c>
      <c r="G113" s="983"/>
      <c r="H113" s="983"/>
      <c r="I113" s="983"/>
      <c r="J113" s="983"/>
      <c r="K113" s="983"/>
      <c r="L113" s="983"/>
      <c r="M113" s="983"/>
      <c r="N113" s="983"/>
      <c r="O113" s="983"/>
      <c r="P113" s="983"/>
      <c r="Q113" s="983"/>
      <c r="R113" s="983"/>
      <c r="S113" s="983"/>
      <c r="T113" s="983"/>
      <c r="U113" s="983"/>
      <c r="V113" s="983"/>
      <c r="W113" s="983"/>
      <c r="X113" s="983"/>
      <c r="Y113" s="983"/>
      <c r="Z113" s="983"/>
      <c r="AA113" s="983"/>
      <c r="AB113" s="983"/>
      <c r="AC113" s="983"/>
      <c r="AD113" s="983"/>
      <c r="AE113" s="983"/>
      <c r="AF113" s="983"/>
      <c r="AG113" s="983"/>
      <c r="AH113" s="983"/>
      <c r="AI113" s="983"/>
      <c r="AJ113" s="983"/>
      <c r="AK113" s="983"/>
      <c r="AL113" s="983"/>
      <c r="AM113" s="983"/>
      <c r="AN113" s="983"/>
      <c r="AO113" s="983"/>
      <c r="AP113" s="983"/>
      <c r="AQ113" s="983"/>
      <c r="AR113" s="983"/>
      <c r="AS113" s="983"/>
      <c r="AT113" s="983"/>
      <c r="AU113" s="983"/>
      <c r="AV113" s="983"/>
      <c r="AW113" s="983"/>
      <c r="AX113" s="983"/>
      <c r="AY113" s="983"/>
      <c r="AZ113" s="983"/>
      <c r="BA113" s="983"/>
      <c r="BB113" s="983"/>
      <c r="BC113" s="983"/>
      <c r="BD113" s="983"/>
      <c r="BE113" s="983"/>
      <c r="BF113" s="983"/>
      <c r="BG113" s="983"/>
      <c r="BH113" s="983"/>
      <c r="BI113" s="983"/>
      <c r="BJ113" s="983"/>
      <c r="BK113" s="983"/>
      <c r="BL113" s="983"/>
      <c r="BM113" s="983"/>
      <c r="BN113" s="983"/>
      <c r="BO113" s="983"/>
      <c r="BP113" s="983"/>
      <c r="BQ113" s="983"/>
      <c r="BR113" s="983"/>
      <c r="BS113" s="983"/>
      <c r="BT113" s="983"/>
      <c r="BU113" s="983"/>
      <c r="BV113" s="983"/>
      <c r="BW113" s="983"/>
      <c r="BX113" s="983"/>
      <c r="BY113" s="983"/>
      <c r="BZ113" s="983"/>
      <c r="CA113" s="983"/>
      <c r="CB113" s="983"/>
      <c r="CC113" s="983"/>
      <c r="CD113" s="983"/>
      <c r="CE113" s="983"/>
      <c r="CF113" s="983"/>
      <c r="CG113" s="983"/>
      <c r="CH113" s="983"/>
      <c r="CI113" s="983"/>
      <c r="CJ113" s="983"/>
      <c r="CK113" s="983"/>
      <c r="CL113" s="983"/>
      <c r="CM113" s="983"/>
      <c r="CN113" s="983"/>
      <c r="CO113" s="54"/>
    </row>
    <row r="114" spans="1:93">
      <c r="A114" s="986" t="s">
        <v>1140</v>
      </c>
      <c r="B114" s="988">
        <v>3</v>
      </c>
      <c r="C114" s="988">
        <v>3</v>
      </c>
      <c r="D114" s="988">
        <v>1</v>
      </c>
      <c r="E114" s="988">
        <v>1</v>
      </c>
      <c r="F114" s="41"/>
      <c r="G114" s="985"/>
      <c r="H114" s="983"/>
      <c r="I114" s="983"/>
      <c r="J114" s="983"/>
      <c r="K114" s="983"/>
      <c r="L114" s="983"/>
      <c r="M114" s="983"/>
      <c r="N114" s="983"/>
      <c r="O114" s="983"/>
      <c r="P114" s="983"/>
      <c r="Q114" s="983"/>
      <c r="R114" s="983"/>
      <c r="S114" s="983"/>
      <c r="T114" s="983"/>
      <c r="U114" s="983"/>
      <c r="V114" s="983"/>
      <c r="W114" s="983"/>
      <c r="X114" s="983"/>
      <c r="Y114" s="983"/>
      <c r="Z114" s="983"/>
      <c r="AA114" s="983"/>
      <c r="AB114" s="983"/>
      <c r="AC114" s="983"/>
      <c r="AD114" s="983"/>
      <c r="AE114" s="983"/>
      <c r="AF114" s="983"/>
      <c r="AG114" s="983"/>
      <c r="AH114" s="983"/>
      <c r="AI114" s="983"/>
      <c r="AJ114" s="983"/>
      <c r="AK114" s="983"/>
      <c r="AL114" s="983"/>
      <c r="AM114" s="983"/>
      <c r="AN114" s="983"/>
      <c r="AO114" s="983"/>
      <c r="AP114" s="983"/>
      <c r="AQ114" s="983"/>
      <c r="AR114" s="983"/>
      <c r="AS114" s="983"/>
      <c r="AT114" s="983"/>
      <c r="AU114" s="983"/>
      <c r="AV114" s="983"/>
      <c r="AW114" s="983"/>
      <c r="AX114" s="983"/>
      <c r="AY114" s="983"/>
      <c r="AZ114" s="983"/>
      <c r="BA114" s="983"/>
      <c r="BB114" s="983"/>
      <c r="BC114" s="983"/>
      <c r="BD114" s="983"/>
      <c r="BE114" s="983"/>
      <c r="BF114" s="983"/>
      <c r="BG114" s="983"/>
      <c r="BH114" s="983"/>
      <c r="BI114" s="983"/>
      <c r="BJ114" s="983"/>
      <c r="BK114" s="983"/>
      <c r="BL114" s="983"/>
      <c r="BM114" s="983"/>
      <c r="BN114" s="983"/>
      <c r="BO114" s="983"/>
      <c r="BP114" s="983"/>
      <c r="BQ114" s="983"/>
      <c r="BR114" s="983"/>
      <c r="BS114" s="983"/>
      <c r="BT114" s="983"/>
      <c r="BU114" s="983"/>
      <c r="BV114" s="983"/>
      <c r="BW114" s="983"/>
      <c r="BX114" s="983"/>
      <c r="BY114" s="983"/>
      <c r="BZ114" s="983"/>
      <c r="CA114" s="983"/>
      <c r="CB114" s="983"/>
      <c r="CC114" s="983"/>
      <c r="CD114" s="983"/>
      <c r="CE114" s="983"/>
      <c r="CF114" s="983"/>
      <c r="CG114" s="983"/>
      <c r="CH114" s="983"/>
      <c r="CI114" s="983"/>
      <c r="CJ114" s="983"/>
      <c r="CK114" s="983"/>
      <c r="CL114" s="983"/>
      <c r="CM114" s="983"/>
      <c r="CN114" s="983"/>
      <c r="CO114" s="54"/>
    </row>
    <row r="115" spans="1:93">
      <c r="A115" s="369"/>
      <c r="B115" s="369"/>
      <c r="C115" s="369"/>
      <c r="D115" s="369"/>
      <c r="E115" s="369"/>
      <c r="F115" s="53"/>
    </row>
  </sheetData>
  <mergeCells count="6">
    <mergeCell ref="A85:C85"/>
    <mergeCell ref="A3:C3"/>
    <mergeCell ref="A84:D84"/>
    <mergeCell ref="A1:D1"/>
    <mergeCell ref="A2:D2"/>
    <mergeCell ref="A65:C65"/>
  </mergeCells>
  <pageMargins left="0.70866141732283472" right="0.70866141732283472" top="0.74803149606299213" bottom="0.74803149606299213" header="0.31496062992125984" footer="0.31496062992125984"/>
  <pageSetup paperSize="9" scale="85" firstPageNumber="19" orientation="portrait" useFirstPageNumber="1" r:id="rId1"/>
  <headerFooter alignWithMargins="0">
    <oddFooter>&amp;C&amp;P</oddFooter>
  </headerFooter>
  <rowBreaks count="1" manualBreakCount="1">
    <brk id="64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7030A0"/>
  </sheetPr>
  <dimension ref="A1:F105"/>
  <sheetViews>
    <sheetView workbookViewId="0">
      <selection activeCell="I12" sqref="I12"/>
    </sheetView>
  </sheetViews>
  <sheetFormatPr defaultRowHeight="12.75"/>
  <cols>
    <col min="1" max="1" width="46.1640625" customWidth="1"/>
    <col min="2" max="5" width="11.83203125" customWidth="1"/>
  </cols>
  <sheetData>
    <row r="1" spans="1:6">
      <c r="A1" s="1991" t="s">
        <v>85</v>
      </c>
      <c r="B1" s="1991"/>
      <c r="C1" s="1991"/>
      <c r="D1" s="346"/>
      <c r="E1" s="369"/>
      <c r="F1" s="369"/>
    </row>
    <row r="2" spans="1:6">
      <c r="A2" s="1479"/>
      <c r="B2" s="1471">
        <v>2020</v>
      </c>
      <c r="C2" s="1471">
        <v>2021</v>
      </c>
      <c r="D2" s="1452">
        <v>2022</v>
      </c>
      <c r="E2" s="1472">
        <v>2023</v>
      </c>
      <c r="F2" s="1656">
        <v>2024</v>
      </c>
    </row>
    <row r="3" spans="1:6">
      <c r="A3" s="70" t="s">
        <v>607</v>
      </c>
      <c r="B3" s="286">
        <v>2</v>
      </c>
      <c r="C3" s="286">
        <v>6</v>
      </c>
      <c r="D3" s="286">
        <v>1</v>
      </c>
      <c r="E3" s="54"/>
    </row>
    <row r="4" spans="1:6">
      <c r="A4" s="70" t="s">
        <v>602</v>
      </c>
      <c r="B4" s="286">
        <v>372</v>
      </c>
      <c r="C4" s="286">
        <v>203</v>
      </c>
      <c r="D4" s="286">
        <v>175</v>
      </c>
      <c r="E4" s="54">
        <v>73</v>
      </c>
      <c r="F4" s="286">
        <v>38</v>
      </c>
    </row>
    <row r="5" spans="1:6">
      <c r="A5" s="70" t="s">
        <v>606</v>
      </c>
      <c r="B5" s="286">
        <v>7</v>
      </c>
      <c r="C5" s="286">
        <v>2</v>
      </c>
      <c r="D5" s="286">
        <v>2</v>
      </c>
      <c r="E5" s="55"/>
    </row>
    <row r="6" spans="1:6">
      <c r="A6" s="70" t="s">
        <v>601</v>
      </c>
      <c r="B6" s="301">
        <v>1</v>
      </c>
      <c r="C6" s="301">
        <v>1</v>
      </c>
      <c r="D6" s="286">
        <v>1</v>
      </c>
      <c r="E6" s="55" t="s">
        <v>60</v>
      </c>
    </row>
    <row r="7" spans="1:6">
      <c r="A7" s="70" t="s">
        <v>613</v>
      </c>
      <c r="B7" s="301" t="s">
        <v>60</v>
      </c>
      <c r="C7" s="301" t="s">
        <v>60</v>
      </c>
      <c r="D7" s="301" t="s">
        <v>60</v>
      </c>
      <c r="E7" s="72"/>
    </row>
    <row r="8" spans="1:6">
      <c r="A8" s="70" t="s">
        <v>1140</v>
      </c>
      <c r="B8" s="286">
        <v>1</v>
      </c>
      <c r="C8" s="286">
        <v>1</v>
      </c>
      <c r="D8" s="286">
        <v>3</v>
      </c>
      <c r="E8" s="55" t="s">
        <v>1458</v>
      </c>
      <c r="F8" t="s">
        <v>1464</v>
      </c>
    </row>
    <row r="9" spans="1:6">
      <c r="A9" s="54"/>
      <c r="B9" s="286"/>
      <c r="C9" s="286"/>
      <c r="D9" s="286"/>
      <c r="E9" s="54"/>
    </row>
    <row r="10" spans="1:6">
      <c r="A10" s="175" t="s">
        <v>614</v>
      </c>
      <c r="B10" s="283">
        <v>-1140</v>
      </c>
      <c r="C10" s="283">
        <v>1508</v>
      </c>
      <c r="D10" s="283">
        <v>2221</v>
      </c>
      <c r="E10" s="939">
        <f>'[1]демогр5 '!CM105-'[1]демогр5 '!CM118</f>
        <v>2498</v>
      </c>
      <c r="F10" s="38">
        <v>2528</v>
      </c>
    </row>
    <row r="11" spans="1:6">
      <c r="A11" s="70" t="s">
        <v>117</v>
      </c>
      <c r="B11" s="286"/>
      <c r="C11" s="286"/>
      <c r="D11" s="286"/>
      <c r="E11" s="939"/>
      <c r="F11" s="38"/>
    </row>
    <row r="12" spans="1:6">
      <c r="A12" s="70" t="s">
        <v>599</v>
      </c>
      <c r="B12" s="286">
        <v>-768</v>
      </c>
      <c r="C12" s="286">
        <v>1196</v>
      </c>
      <c r="D12" s="286">
        <v>1786</v>
      </c>
      <c r="E12" s="902">
        <f>'[1]демогр5 '!CM107-'[1]демогр5 '!CM120</f>
        <v>1948</v>
      </c>
      <c r="F12" s="41">
        <v>1936</v>
      </c>
    </row>
    <row r="13" spans="1:6">
      <c r="A13" s="70" t="s">
        <v>603</v>
      </c>
      <c r="B13" s="286">
        <v>-1</v>
      </c>
      <c r="C13" s="286">
        <v>-6</v>
      </c>
      <c r="D13" s="286">
        <v>3</v>
      </c>
      <c r="E13" s="902">
        <f>'[1]демогр5 '!CM108-'[1]демогр5 '!CM121</f>
        <v>-3</v>
      </c>
      <c r="F13" s="41">
        <v>9</v>
      </c>
    </row>
    <row r="14" spans="1:6">
      <c r="A14" s="70" t="s">
        <v>610</v>
      </c>
      <c r="B14" s="301" t="s">
        <v>60</v>
      </c>
      <c r="C14" s="301" t="s">
        <v>60</v>
      </c>
      <c r="D14" s="301" t="s">
        <v>60</v>
      </c>
      <c r="E14" s="972"/>
      <c r="F14" s="56"/>
    </row>
    <row r="15" spans="1:6">
      <c r="A15" s="70" t="s">
        <v>611</v>
      </c>
      <c r="B15" s="301">
        <v>-2</v>
      </c>
      <c r="C15" s="301" t="s">
        <v>60</v>
      </c>
      <c r="D15" s="286">
        <v>2</v>
      </c>
      <c r="E15" s="972"/>
      <c r="F15" s="56">
        <v>2</v>
      </c>
    </row>
    <row r="16" spans="1:6">
      <c r="A16" s="70" t="s">
        <v>609</v>
      </c>
      <c r="B16" s="301">
        <v>-1</v>
      </c>
      <c r="C16" s="301">
        <v>1</v>
      </c>
      <c r="D16" s="286">
        <v>-1</v>
      </c>
      <c r="E16" s="972">
        <f>'[1]демогр5 '!CM116-'[1]демогр5 '!CM124</f>
        <v>1</v>
      </c>
      <c r="F16" s="56">
        <v>-1</v>
      </c>
    </row>
    <row r="17" spans="1:6">
      <c r="A17" s="70" t="s">
        <v>612</v>
      </c>
      <c r="B17" s="301"/>
      <c r="C17" s="301"/>
      <c r="D17" s="286"/>
      <c r="E17" s="972" t="s">
        <v>60</v>
      </c>
      <c r="F17" s="56"/>
    </row>
    <row r="18" spans="1:6">
      <c r="A18" s="70" t="s">
        <v>600</v>
      </c>
      <c r="B18" s="286">
        <v>-1</v>
      </c>
      <c r="C18" s="286">
        <v>-13</v>
      </c>
      <c r="D18" s="301" t="s">
        <v>60</v>
      </c>
      <c r="E18" s="972">
        <v>-6</v>
      </c>
      <c r="F18" s="56">
        <v>2</v>
      </c>
    </row>
    <row r="19" spans="1:6">
      <c r="A19" s="70" t="s">
        <v>604</v>
      </c>
      <c r="B19" s="301">
        <v>-1</v>
      </c>
      <c r="C19" s="301">
        <v>7</v>
      </c>
      <c r="D19" s="286">
        <v>3</v>
      </c>
      <c r="E19" s="972">
        <f>'[1]демогр5 '!CM110-'[1]демогр5 '!CM127</f>
        <v>5</v>
      </c>
      <c r="F19" s="56">
        <v>8</v>
      </c>
    </row>
    <row r="20" spans="1:6">
      <c r="A20" s="70" t="s">
        <v>605</v>
      </c>
      <c r="B20" s="301">
        <v>-3</v>
      </c>
      <c r="C20" s="301">
        <v>-10</v>
      </c>
      <c r="D20" s="286">
        <v>-5</v>
      </c>
      <c r="E20" s="972">
        <f>'[1]демогр5 '!CM111-'[1]демогр5 '!CM128</f>
        <v>3</v>
      </c>
      <c r="F20" s="56">
        <v>-1</v>
      </c>
    </row>
    <row r="21" spans="1:6">
      <c r="A21" s="70" t="s">
        <v>607</v>
      </c>
      <c r="B21" s="286">
        <v>-2</v>
      </c>
      <c r="C21" s="286">
        <v>8</v>
      </c>
      <c r="D21" s="286">
        <v>21</v>
      </c>
      <c r="E21" s="972"/>
      <c r="F21" s="56">
        <v>17</v>
      </c>
    </row>
    <row r="22" spans="1:6">
      <c r="A22" s="70" t="s">
        <v>602</v>
      </c>
      <c r="B22" s="286">
        <v>-353</v>
      </c>
      <c r="C22" s="286">
        <v>307</v>
      </c>
      <c r="D22" s="286">
        <v>408</v>
      </c>
      <c r="E22" s="972">
        <f>'[1]демогр5 '!CM113-[1]демогр6!F4</f>
        <v>523</v>
      </c>
      <c r="F22" s="56">
        <v>537</v>
      </c>
    </row>
    <row r="23" spans="1:6">
      <c r="A23" s="70" t="s">
        <v>606</v>
      </c>
      <c r="B23" s="286">
        <v>-7</v>
      </c>
      <c r="C23" s="286">
        <v>14</v>
      </c>
      <c r="D23" s="286">
        <v>7</v>
      </c>
      <c r="E23" s="972"/>
      <c r="F23" s="56">
        <v>14</v>
      </c>
    </row>
    <row r="24" spans="1:6">
      <c r="A24" s="70" t="s">
        <v>601</v>
      </c>
      <c r="B24" s="301">
        <v>-1</v>
      </c>
      <c r="C24" s="301">
        <v>-1</v>
      </c>
      <c r="D24" s="286">
        <v>-1</v>
      </c>
      <c r="E24" s="972" t="s">
        <v>60</v>
      </c>
      <c r="F24" s="56" t="s">
        <v>60</v>
      </c>
    </row>
    <row r="25" spans="1:6">
      <c r="A25" s="70" t="s">
        <v>613</v>
      </c>
      <c r="B25" s="301" t="s">
        <v>60</v>
      </c>
      <c r="C25" s="301" t="s">
        <v>60</v>
      </c>
      <c r="D25" s="301" t="s">
        <v>60</v>
      </c>
      <c r="E25" s="972" t="s">
        <v>60</v>
      </c>
      <c r="F25" s="56" t="s">
        <v>60</v>
      </c>
    </row>
    <row r="26" spans="1:6">
      <c r="A26" s="70" t="s">
        <v>1140</v>
      </c>
      <c r="B26" s="301">
        <v>1</v>
      </c>
      <c r="C26" s="301">
        <v>5</v>
      </c>
      <c r="D26" s="286">
        <v>-2</v>
      </c>
      <c r="E26" s="972">
        <v>27</v>
      </c>
      <c r="F26" s="56">
        <v>1</v>
      </c>
    </row>
    <row r="27" spans="1:6" ht="13.5" thickBot="1">
      <c r="A27" s="346"/>
      <c r="B27" s="53"/>
      <c r="C27" s="53"/>
      <c r="D27" s="53"/>
      <c r="E27" s="346"/>
      <c r="F27" s="1796"/>
    </row>
    <row r="28" spans="1:6">
      <c r="A28" s="54"/>
      <c r="B28" s="41"/>
      <c r="C28" s="41"/>
      <c r="D28" s="54"/>
    </row>
    <row r="29" spans="1:6" ht="15.75">
      <c r="A29" s="1992" t="s">
        <v>615</v>
      </c>
      <c r="B29" s="1992"/>
      <c r="C29" s="1992"/>
      <c r="D29" s="1992"/>
    </row>
    <row r="30" spans="1:6">
      <c r="A30" s="1962" t="s">
        <v>141</v>
      </c>
      <c r="B30" s="1962"/>
      <c r="C30" s="1962"/>
      <c r="D30" s="346"/>
      <c r="E30" s="1206"/>
      <c r="F30" s="369"/>
    </row>
    <row r="31" spans="1:6">
      <c r="A31" s="1480"/>
      <c r="B31" s="1471">
        <v>2020</v>
      </c>
      <c r="C31" s="1471">
        <v>2021</v>
      </c>
      <c r="D31" s="1452">
        <v>2022</v>
      </c>
      <c r="E31" s="1472">
        <v>2023</v>
      </c>
      <c r="F31" s="1656">
        <v>2024</v>
      </c>
    </row>
    <row r="32" spans="1:6">
      <c r="A32" s="175"/>
      <c r="B32" s="303"/>
      <c r="C32" s="303"/>
      <c r="D32" s="303"/>
    </row>
    <row r="33" spans="1:6">
      <c r="A33" s="362" t="s">
        <v>586</v>
      </c>
      <c r="B33" s="469">
        <v>46</v>
      </c>
      <c r="C33" s="469">
        <v>2314</v>
      </c>
      <c r="D33" s="283">
        <v>2782</v>
      </c>
      <c r="E33" s="973">
        <f>SUM(E35:E41)</f>
        <v>2776</v>
      </c>
      <c r="F33" s="1804">
        <v>2667</v>
      </c>
    </row>
    <row r="34" spans="1:6" ht="24.75">
      <c r="A34" s="363" t="s">
        <v>804</v>
      </c>
      <c r="B34" s="484">
        <v>46</v>
      </c>
      <c r="C34" s="484">
        <v>2314</v>
      </c>
      <c r="D34" s="485">
        <v>2689</v>
      </c>
      <c r="E34" s="974">
        <v>2664</v>
      </c>
      <c r="F34" s="85">
        <v>2565</v>
      </c>
    </row>
    <row r="35" spans="1:6">
      <c r="A35" s="354" t="s">
        <v>1161</v>
      </c>
      <c r="B35" s="328">
        <v>2</v>
      </c>
      <c r="C35" s="328">
        <v>108</v>
      </c>
      <c r="D35" s="286">
        <v>156</v>
      </c>
      <c r="E35" s="55">
        <v>118</v>
      </c>
      <c r="F35" s="41">
        <v>105</v>
      </c>
    </row>
    <row r="36" spans="1:6">
      <c r="A36" s="354" t="s">
        <v>1162</v>
      </c>
      <c r="B36" s="328">
        <v>17</v>
      </c>
      <c r="C36" s="328">
        <v>1949</v>
      </c>
      <c r="D36" s="286">
        <v>2416</v>
      </c>
      <c r="E36" s="55">
        <v>2452</v>
      </c>
      <c r="F36" s="41">
        <v>2405</v>
      </c>
    </row>
    <row r="37" spans="1:6">
      <c r="A37" s="354" t="s">
        <v>1163</v>
      </c>
      <c r="B37" s="328">
        <v>3</v>
      </c>
      <c r="C37" s="328">
        <v>13</v>
      </c>
      <c r="D37" s="286">
        <v>34</v>
      </c>
      <c r="E37" s="55">
        <v>17</v>
      </c>
      <c r="F37" s="41">
        <v>6</v>
      </c>
    </row>
    <row r="38" spans="1:6">
      <c r="A38" s="354" t="s">
        <v>1164</v>
      </c>
      <c r="B38" s="328">
        <v>22</v>
      </c>
      <c r="C38" s="328">
        <v>128</v>
      </c>
      <c r="D38" s="286">
        <v>75</v>
      </c>
      <c r="E38" s="55">
        <v>75</v>
      </c>
      <c r="F38" s="41">
        <v>46</v>
      </c>
    </row>
    <row r="39" spans="1:6">
      <c r="A39" s="354" t="s">
        <v>1532</v>
      </c>
      <c r="B39" s="328"/>
      <c r="C39" s="328"/>
      <c r="D39" s="286"/>
      <c r="E39" s="55">
        <v>1</v>
      </c>
      <c r="F39" s="41"/>
    </row>
    <row r="40" spans="1:6">
      <c r="A40" s="354" t="s">
        <v>1533</v>
      </c>
      <c r="B40" s="328"/>
      <c r="C40" s="328"/>
      <c r="D40" s="286"/>
      <c r="E40" s="55">
        <v>1</v>
      </c>
      <c r="F40" s="41"/>
    </row>
    <row r="41" spans="1:6">
      <c r="A41" s="354" t="s">
        <v>805</v>
      </c>
      <c r="B41" s="435">
        <v>1</v>
      </c>
      <c r="C41" s="435">
        <v>111</v>
      </c>
      <c r="D41" s="286">
        <v>93</v>
      </c>
      <c r="E41" s="55">
        <v>112</v>
      </c>
      <c r="F41" s="41">
        <v>105</v>
      </c>
    </row>
    <row r="42" spans="1:6">
      <c r="A42" s="362" t="s">
        <v>593</v>
      </c>
      <c r="B42" s="469">
        <v>1186</v>
      </c>
      <c r="C42" s="469">
        <v>806</v>
      </c>
      <c r="D42" s="283">
        <v>561</v>
      </c>
      <c r="E42" s="973">
        <f>SUM(E44:E52)</f>
        <v>278</v>
      </c>
      <c r="F42" s="1804">
        <v>139</v>
      </c>
    </row>
    <row r="43" spans="1:6" ht="13.5">
      <c r="A43" s="364" t="s">
        <v>831</v>
      </c>
      <c r="B43" s="484">
        <v>1186</v>
      </c>
      <c r="C43" s="484">
        <v>806</v>
      </c>
      <c r="D43" s="485">
        <v>549</v>
      </c>
      <c r="E43" s="974">
        <v>273</v>
      </c>
      <c r="F43" s="85">
        <v>135</v>
      </c>
    </row>
    <row r="44" spans="1:6">
      <c r="A44" s="354" t="s">
        <v>1165</v>
      </c>
      <c r="B44" s="435" t="s">
        <v>60</v>
      </c>
      <c r="C44" s="435">
        <v>1</v>
      </c>
      <c r="D44" s="478">
        <v>2</v>
      </c>
      <c r="E44" s="55">
        <v>2</v>
      </c>
      <c r="F44" s="41">
        <v>1</v>
      </c>
    </row>
    <row r="45" spans="1:6">
      <c r="A45" s="354" t="s">
        <v>1166</v>
      </c>
      <c r="B45" s="435" t="s">
        <v>60</v>
      </c>
      <c r="C45" s="435" t="s">
        <v>60</v>
      </c>
      <c r="D45" s="435" t="s">
        <v>60</v>
      </c>
      <c r="E45" s="55">
        <v>2</v>
      </c>
      <c r="F45" s="41"/>
    </row>
    <row r="46" spans="1:6">
      <c r="A46" s="354" t="s">
        <v>1161</v>
      </c>
      <c r="B46" s="328">
        <v>427</v>
      </c>
      <c r="C46" s="328">
        <v>393</v>
      </c>
      <c r="D46" s="286">
        <v>198</v>
      </c>
      <c r="E46" s="55">
        <v>147</v>
      </c>
      <c r="F46" s="41">
        <v>35</v>
      </c>
    </row>
    <row r="47" spans="1:6">
      <c r="A47" s="354" t="s">
        <v>1162</v>
      </c>
      <c r="B47" s="328">
        <v>716</v>
      </c>
      <c r="C47" s="328">
        <v>372</v>
      </c>
      <c r="D47" s="286">
        <v>319</v>
      </c>
      <c r="E47" s="55">
        <v>102</v>
      </c>
      <c r="F47" s="41">
        <v>89</v>
      </c>
    </row>
    <row r="48" spans="1:6">
      <c r="A48" s="354" t="s">
        <v>1163</v>
      </c>
      <c r="B48" s="328">
        <v>2</v>
      </c>
      <c r="C48" s="328">
        <v>4</v>
      </c>
      <c r="D48" s="478">
        <v>4</v>
      </c>
      <c r="E48" s="55"/>
      <c r="F48" s="41"/>
    </row>
    <row r="49" spans="1:6">
      <c r="A49" s="354" t="s">
        <v>1167</v>
      </c>
      <c r="B49" s="435" t="s">
        <v>60</v>
      </c>
      <c r="C49" s="435" t="s">
        <v>60</v>
      </c>
      <c r="D49" s="435" t="s">
        <v>60</v>
      </c>
      <c r="E49" s="55"/>
      <c r="F49" s="41"/>
    </row>
    <row r="50" spans="1:6" ht="13.5" customHeight="1">
      <c r="A50" s="354" t="s">
        <v>1164</v>
      </c>
      <c r="B50" s="328">
        <v>41</v>
      </c>
      <c r="C50" s="328">
        <v>24</v>
      </c>
      <c r="D50" s="286">
        <v>22</v>
      </c>
      <c r="E50" s="55">
        <v>18</v>
      </c>
      <c r="F50" s="41">
        <v>10</v>
      </c>
    </row>
    <row r="51" spans="1:6">
      <c r="A51" s="354" t="s">
        <v>1168</v>
      </c>
      <c r="B51" s="435" t="s">
        <v>60</v>
      </c>
      <c r="C51" s="435" t="s">
        <v>60</v>
      </c>
      <c r="D51" s="286">
        <v>4</v>
      </c>
      <c r="E51" s="55">
        <v>2</v>
      </c>
      <c r="F51" s="41"/>
    </row>
    <row r="52" spans="1:6">
      <c r="A52" s="354" t="s">
        <v>805</v>
      </c>
      <c r="B52" s="435" t="s">
        <v>60</v>
      </c>
      <c r="C52" s="328">
        <v>12</v>
      </c>
      <c r="D52" s="286">
        <v>12</v>
      </c>
      <c r="E52" s="55">
        <v>5</v>
      </c>
      <c r="F52">
        <v>4</v>
      </c>
    </row>
    <row r="53" spans="1:6">
      <c r="A53" s="54"/>
      <c r="B53" s="328"/>
      <c r="C53" s="328"/>
      <c r="D53" s="286"/>
      <c r="E53" s="55"/>
    </row>
    <row r="54" spans="1:6">
      <c r="A54" s="1991" t="s">
        <v>85</v>
      </c>
      <c r="B54" s="1991"/>
      <c r="C54" s="1991"/>
      <c r="D54" s="346"/>
      <c r="E54" s="369"/>
      <c r="F54" s="369"/>
    </row>
    <row r="55" spans="1:6">
      <c r="A55" s="1479"/>
      <c r="B55" s="1471">
        <v>2020</v>
      </c>
      <c r="C55" s="1471">
        <v>2021</v>
      </c>
      <c r="D55" s="1452">
        <v>2022</v>
      </c>
      <c r="E55" s="1472">
        <v>2023</v>
      </c>
      <c r="F55" s="1656">
        <v>2024</v>
      </c>
    </row>
    <row r="56" spans="1:6">
      <c r="A56" s="54"/>
      <c r="B56" s="303"/>
      <c r="C56" s="303"/>
      <c r="D56" s="303"/>
    </row>
    <row r="57" spans="1:6">
      <c r="A57" s="175" t="s">
        <v>614</v>
      </c>
      <c r="B57" s="283">
        <v>-1140</v>
      </c>
      <c r="C57" s="283">
        <v>1508</v>
      </c>
      <c r="D57" s="283">
        <v>2221</v>
      </c>
      <c r="E57" s="283">
        <v>2498</v>
      </c>
      <c r="F57" s="1804">
        <v>2528</v>
      </c>
    </row>
    <row r="58" spans="1:6">
      <c r="A58" s="360" t="s">
        <v>835</v>
      </c>
      <c r="B58" s="484">
        <v>-1140</v>
      </c>
      <c r="C58" s="484">
        <v>1508</v>
      </c>
      <c r="D58" s="485">
        <v>2140</v>
      </c>
      <c r="E58" s="484">
        <v>2391</v>
      </c>
      <c r="F58" s="1805">
        <v>2430</v>
      </c>
    </row>
    <row r="59" spans="1:6">
      <c r="A59" s="70" t="s">
        <v>1169</v>
      </c>
      <c r="B59" s="301">
        <v>1</v>
      </c>
      <c r="C59" s="301">
        <v>-1</v>
      </c>
      <c r="D59" s="301" t="s">
        <v>60</v>
      </c>
      <c r="E59" s="301">
        <v>-2</v>
      </c>
      <c r="F59" s="41">
        <v>-1</v>
      </c>
    </row>
    <row r="60" spans="1:6">
      <c r="A60" s="70" t="s">
        <v>1170</v>
      </c>
      <c r="B60" s="301" t="s">
        <v>60</v>
      </c>
      <c r="C60" s="301" t="s">
        <v>60</v>
      </c>
      <c r="D60" s="301" t="s">
        <v>60</v>
      </c>
      <c r="E60">
        <v>-2</v>
      </c>
      <c r="F60" s="56"/>
    </row>
    <row r="61" spans="1:6">
      <c r="A61" s="70" t="s">
        <v>1171</v>
      </c>
      <c r="B61" s="286">
        <v>-425</v>
      </c>
      <c r="C61" s="286">
        <v>-285</v>
      </c>
      <c r="D61" s="286">
        <v>-42</v>
      </c>
      <c r="E61" s="286">
        <v>-29</v>
      </c>
      <c r="F61" s="56">
        <v>70</v>
      </c>
    </row>
    <row r="62" spans="1:6">
      <c r="A62" s="70" t="s">
        <v>1172</v>
      </c>
      <c r="B62" s="286">
        <v>-699</v>
      </c>
      <c r="C62" s="286">
        <v>1577</v>
      </c>
      <c r="D62" s="286">
        <v>2097</v>
      </c>
      <c r="E62" s="286">
        <v>2350</v>
      </c>
      <c r="F62" s="56">
        <v>2316</v>
      </c>
    </row>
    <row r="63" spans="1:6">
      <c r="A63" s="70" t="s">
        <v>1173</v>
      </c>
      <c r="B63" s="286">
        <v>1</v>
      </c>
      <c r="C63" s="286">
        <v>9</v>
      </c>
      <c r="D63" s="286">
        <v>30</v>
      </c>
      <c r="E63" s="286">
        <v>17</v>
      </c>
      <c r="F63" s="56">
        <v>6</v>
      </c>
    </row>
    <row r="64" spans="1:6">
      <c r="A64" s="70" t="s">
        <v>1174</v>
      </c>
      <c r="B64" s="301" t="s">
        <v>60</v>
      </c>
      <c r="C64" s="301" t="s">
        <v>60</v>
      </c>
      <c r="D64" s="301">
        <v>2</v>
      </c>
      <c r="E64" s="286">
        <v>1</v>
      </c>
      <c r="F64" s="56">
        <v>0</v>
      </c>
    </row>
    <row r="65" spans="1:6">
      <c r="A65" s="70" t="s">
        <v>1175</v>
      </c>
      <c r="B65" s="286">
        <v>-19</v>
      </c>
      <c r="C65" s="286">
        <v>104</v>
      </c>
      <c r="D65" s="286">
        <v>53</v>
      </c>
      <c r="E65" s="286">
        <v>57</v>
      </c>
      <c r="F65" s="56">
        <v>36</v>
      </c>
    </row>
    <row r="66" spans="1:6">
      <c r="A66" s="70" t="s">
        <v>1176</v>
      </c>
      <c r="B66" s="301" t="s">
        <v>60</v>
      </c>
      <c r="C66" s="301">
        <v>5</v>
      </c>
      <c r="D66" s="301" t="s">
        <v>60</v>
      </c>
      <c r="E66" s="286">
        <v>-1</v>
      </c>
      <c r="F66" s="56">
        <v>0</v>
      </c>
    </row>
    <row r="67" spans="1:6">
      <c r="A67" s="361" t="s">
        <v>805</v>
      </c>
      <c r="B67" s="486">
        <v>1</v>
      </c>
      <c r="C67" s="486">
        <v>99</v>
      </c>
      <c r="D67" s="487">
        <v>81</v>
      </c>
      <c r="E67" s="369">
        <v>107</v>
      </c>
      <c r="F67" s="1462">
        <v>101</v>
      </c>
    </row>
    <row r="68" spans="1:6">
      <c r="A68" s="54"/>
      <c r="B68" s="41"/>
      <c r="C68" s="41"/>
      <c r="D68" s="54"/>
    </row>
    <row r="69" spans="1:6">
      <c r="A69" s="54"/>
      <c r="B69" s="41"/>
      <c r="C69" s="41"/>
      <c r="D69" s="54"/>
    </row>
    <row r="70" spans="1:6" ht="15.75">
      <c r="A70" s="1992" t="s">
        <v>616</v>
      </c>
      <c r="B70" s="1992"/>
      <c r="C70" s="1992"/>
      <c r="D70" s="1992"/>
    </row>
    <row r="71" spans="1:6">
      <c r="A71" s="1962" t="s">
        <v>141</v>
      </c>
      <c r="B71" s="1962"/>
      <c r="C71" s="1962"/>
      <c r="D71" s="346"/>
      <c r="E71" s="369"/>
      <c r="F71" s="369"/>
    </row>
    <row r="72" spans="1:6">
      <c r="A72" s="1481"/>
      <c r="B72" s="1482">
        <v>2020</v>
      </c>
      <c r="C72" s="1482">
        <v>2021</v>
      </c>
      <c r="D72" s="1428">
        <v>2022</v>
      </c>
      <c r="E72" s="1433">
        <v>2023</v>
      </c>
      <c r="F72" s="1654">
        <v>2024</v>
      </c>
    </row>
    <row r="73" spans="1:6">
      <c r="A73" s="355" t="s">
        <v>42</v>
      </c>
      <c r="B73" s="41"/>
      <c r="C73" s="41"/>
      <c r="D73" s="54"/>
    </row>
    <row r="74" spans="1:6">
      <c r="A74" s="355" t="s">
        <v>598</v>
      </c>
      <c r="B74" s="123">
        <v>46</v>
      </c>
      <c r="C74" s="123">
        <v>2314</v>
      </c>
      <c r="D74" s="60">
        <v>2782</v>
      </c>
      <c r="E74" s="939">
        <f>E75+E77+E79+E81+E84+E87+E90</f>
        <v>2776</v>
      </c>
      <c r="F74" s="60">
        <v>2667</v>
      </c>
    </row>
    <row r="75" spans="1:6">
      <c r="A75" s="356" t="s">
        <v>312</v>
      </c>
      <c r="B75" s="122">
        <v>1</v>
      </c>
      <c r="C75" s="122">
        <v>137</v>
      </c>
      <c r="D75" s="41">
        <v>106</v>
      </c>
      <c r="E75" s="54">
        <v>149</v>
      </c>
      <c r="F75" s="41">
        <v>159</v>
      </c>
    </row>
    <row r="76" spans="1:6">
      <c r="A76" s="356" t="s">
        <v>617</v>
      </c>
      <c r="B76" s="122">
        <v>1</v>
      </c>
      <c r="C76" s="122">
        <v>137</v>
      </c>
      <c r="D76" s="41">
        <v>106</v>
      </c>
      <c r="E76" s="54">
        <v>149</v>
      </c>
      <c r="F76" s="41">
        <v>159</v>
      </c>
    </row>
    <row r="77" spans="1:6">
      <c r="A77" s="356" t="s">
        <v>313</v>
      </c>
      <c r="B77" s="122">
        <v>8</v>
      </c>
      <c r="C77" s="122">
        <v>243</v>
      </c>
      <c r="D77" s="41">
        <v>181</v>
      </c>
      <c r="E77" s="54">
        <v>317</v>
      </c>
      <c r="F77" s="41">
        <v>263</v>
      </c>
    </row>
    <row r="78" spans="1:6">
      <c r="A78" s="356" t="s">
        <v>617</v>
      </c>
      <c r="B78" s="122">
        <v>8</v>
      </c>
      <c r="C78" s="122">
        <v>243</v>
      </c>
      <c r="D78" s="41">
        <v>181</v>
      </c>
      <c r="E78" s="54">
        <v>317</v>
      </c>
      <c r="F78" s="41">
        <v>263</v>
      </c>
    </row>
    <row r="79" spans="1:6">
      <c r="A79" s="356" t="s">
        <v>314</v>
      </c>
      <c r="B79" s="301" t="s">
        <v>60</v>
      </c>
      <c r="C79" s="122">
        <v>159</v>
      </c>
      <c r="D79" s="41">
        <v>264</v>
      </c>
      <c r="E79" s="54">
        <v>244</v>
      </c>
      <c r="F79" s="41">
        <v>188</v>
      </c>
    </row>
    <row r="80" spans="1:6">
      <c r="A80" s="356" t="s">
        <v>617</v>
      </c>
      <c r="B80" s="301" t="s">
        <v>60</v>
      </c>
      <c r="C80" s="122">
        <v>159</v>
      </c>
      <c r="D80" s="41">
        <v>264</v>
      </c>
      <c r="E80" s="54">
        <v>244</v>
      </c>
      <c r="F80" s="41">
        <v>188</v>
      </c>
    </row>
    <row r="81" spans="1:6">
      <c r="A81" s="356" t="s">
        <v>315</v>
      </c>
      <c r="B81" s="122">
        <v>29</v>
      </c>
      <c r="C81" s="122">
        <v>830</v>
      </c>
      <c r="D81" s="41">
        <v>1000</v>
      </c>
      <c r="E81" s="54">
        <v>1037</v>
      </c>
      <c r="F81" s="41">
        <v>1030</v>
      </c>
    </row>
    <row r="82" spans="1:6">
      <c r="A82" s="356" t="s">
        <v>618</v>
      </c>
      <c r="B82" s="122">
        <v>4</v>
      </c>
      <c r="C82" s="180" t="s">
        <v>60</v>
      </c>
      <c r="D82" s="41">
        <v>4</v>
      </c>
      <c r="E82" s="54">
        <v>24</v>
      </c>
      <c r="F82" s="41">
        <v>37</v>
      </c>
    </row>
    <row r="83" spans="1:6">
      <c r="A83" s="356" t="s">
        <v>617</v>
      </c>
      <c r="B83" s="122">
        <v>25</v>
      </c>
      <c r="C83" s="122">
        <v>830</v>
      </c>
      <c r="D83" s="41">
        <v>996</v>
      </c>
      <c r="E83" s="54">
        <v>1013</v>
      </c>
      <c r="F83" s="41">
        <v>993</v>
      </c>
    </row>
    <row r="84" spans="1:6">
      <c r="A84" s="356" t="s">
        <v>316</v>
      </c>
      <c r="B84" s="122">
        <v>7</v>
      </c>
      <c r="C84" s="122">
        <v>454</v>
      </c>
      <c r="D84" s="41">
        <v>668</v>
      </c>
      <c r="E84" s="54">
        <v>452</v>
      </c>
      <c r="F84" s="41">
        <v>476</v>
      </c>
    </row>
    <row r="85" spans="1:6">
      <c r="A85" s="356" t="s">
        <v>618</v>
      </c>
      <c r="B85" s="180">
        <v>1</v>
      </c>
      <c r="C85" s="180" t="s">
        <v>60</v>
      </c>
      <c r="D85" s="56">
        <v>2</v>
      </c>
      <c r="E85" s="54">
        <v>13</v>
      </c>
      <c r="F85" s="41">
        <v>31</v>
      </c>
    </row>
    <row r="86" spans="1:6">
      <c r="A86" s="356" t="s">
        <v>617</v>
      </c>
      <c r="B86" s="122">
        <v>6</v>
      </c>
      <c r="C86" s="122">
        <v>454</v>
      </c>
      <c r="D86" s="41">
        <v>666</v>
      </c>
      <c r="E86" s="54">
        <v>439</v>
      </c>
      <c r="F86" s="41">
        <v>445</v>
      </c>
    </row>
    <row r="87" spans="1:6">
      <c r="A87" s="356" t="s">
        <v>317</v>
      </c>
      <c r="B87" s="301" t="s">
        <v>60</v>
      </c>
      <c r="C87" s="180">
        <v>488</v>
      </c>
      <c r="D87" s="41">
        <v>553</v>
      </c>
      <c r="E87" s="54">
        <v>564</v>
      </c>
      <c r="F87" s="517">
        <v>543</v>
      </c>
    </row>
    <row r="88" spans="1:6">
      <c r="A88" s="356" t="s">
        <v>618</v>
      </c>
      <c r="B88" s="301" t="s">
        <v>60</v>
      </c>
      <c r="C88" s="301" t="s">
        <v>60</v>
      </c>
      <c r="D88" s="41">
        <v>15</v>
      </c>
      <c r="E88" s="54">
        <v>52</v>
      </c>
      <c r="F88" s="517">
        <v>53</v>
      </c>
    </row>
    <row r="89" spans="1:6">
      <c r="A89" s="356" t="s">
        <v>617</v>
      </c>
      <c r="B89" s="301" t="s">
        <v>60</v>
      </c>
      <c r="C89" s="180">
        <v>488</v>
      </c>
      <c r="D89" s="41">
        <v>538</v>
      </c>
      <c r="E89" s="54">
        <v>512</v>
      </c>
      <c r="F89" s="517">
        <v>490</v>
      </c>
    </row>
    <row r="90" spans="1:6">
      <c r="A90" s="356" t="s">
        <v>318</v>
      </c>
      <c r="B90" s="180">
        <v>1</v>
      </c>
      <c r="C90" s="180">
        <v>3</v>
      </c>
      <c r="D90" s="56">
        <v>10</v>
      </c>
      <c r="E90" s="54">
        <v>13</v>
      </c>
      <c r="F90" s="517">
        <v>8</v>
      </c>
    </row>
    <row r="91" spans="1:6">
      <c r="A91" s="356" t="s">
        <v>617</v>
      </c>
      <c r="B91" s="180">
        <v>1</v>
      </c>
      <c r="C91" s="180">
        <v>3</v>
      </c>
      <c r="D91" s="56">
        <v>10</v>
      </c>
      <c r="E91" s="54">
        <v>13</v>
      </c>
      <c r="F91" s="517">
        <v>8</v>
      </c>
    </row>
    <row r="92" spans="1:6">
      <c r="A92" s="357" t="s">
        <v>608</v>
      </c>
      <c r="B92" s="123">
        <v>1186</v>
      </c>
      <c r="C92" s="123">
        <v>806</v>
      </c>
      <c r="D92" s="123">
        <v>561</v>
      </c>
      <c r="E92" s="939">
        <f>E93+E95+E97+E99+E102+[1]демогр7!F7+[1]демогр7!F10</f>
        <v>321</v>
      </c>
      <c r="F92" s="60">
        <v>139</v>
      </c>
    </row>
    <row r="93" spans="1:6">
      <c r="A93" s="356" t="s">
        <v>312</v>
      </c>
      <c r="B93" s="122">
        <v>87</v>
      </c>
      <c r="C93" s="122">
        <v>77</v>
      </c>
      <c r="D93" s="122">
        <v>27</v>
      </c>
      <c r="E93" s="54">
        <v>28</v>
      </c>
      <c r="F93" s="41">
        <v>4</v>
      </c>
    </row>
    <row r="94" spans="1:6">
      <c r="A94" s="356" t="s">
        <v>617</v>
      </c>
      <c r="B94" s="122">
        <v>87</v>
      </c>
      <c r="C94" s="122">
        <v>77</v>
      </c>
      <c r="D94" s="122">
        <v>27</v>
      </c>
      <c r="E94" s="54">
        <v>28</v>
      </c>
      <c r="F94" s="41">
        <v>4</v>
      </c>
    </row>
    <row r="95" spans="1:6">
      <c r="A95" s="356" t="s">
        <v>313</v>
      </c>
      <c r="B95" s="122">
        <v>80</v>
      </c>
      <c r="C95" s="122">
        <v>41</v>
      </c>
      <c r="D95" s="122">
        <v>33</v>
      </c>
      <c r="E95" s="54">
        <v>16</v>
      </c>
      <c r="F95" s="41">
        <v>15</v>
      </c>
    </row>
    <row r="96" spans="1:6">
      <c r="A96" s="356" t="s">
        <v>617</v>
      </c>
      <c r="B96" s="122">
        <v>80</v>
      </c>
      <c r="C96" s="122">
        <v>41</v>
      </c>
      <c r="D96" s="122">
        <v>33</v>
      </c>
      <c r="E96" s="54">
        <v>16</v>
      </c>
      <c r="F96" s="41">
        <v>15</v>
      </c>
    </row>
    <row r="97" spans="1:6">
      <c r="A97" s="356" t="s">
        <v>314</v>
      </c>
      <c r="B97" s="122">
        <v>99</v>
      </c>
      <c r="C97" s="122">
        <v>108</v>
      </c>
      <c r="D97" s="122">
        <v>37</v>
      </c>
      <c r="E97" s="54">
        <v>31</v>
      </c>
      <c r="F97" s="41">
        <v>9</v>
      </c>
    </row>
    <row r="98" spans="1:6">
      <c r="A98" s="356" t="s">
        <v>617</v>
      </c>
      <c r="B98" s="122">
        <v>99</v>
      </c>
      <c r="C98" s="122">
        <v>108</v>
      </c>
      <c r="D98" s="122">
        <v>37</v>
      </c>
      <c r="E98" s="54">
        <v>31</v>
      </c>
      <c r="F98" s="41">
        <v>9</v>
      </c>
    </row>
    <row r="99" spans="1:6">
      <c r="A99" s="356" t="s">
        <v>315</v>
      </c>
      <c r="B99" s="122">
        <v>309</v>
      </c>
      <c r="C99" s="122">
        <v>200</v>
      </c>
      <c r="D99" s="122">
        <v>199</v>
      </c>
      <c r="E99" s="54">
        <v>82</v>
      </c>
      <c r="F99" s="41">
        <v>34</v>
      </c>
    </row>
    <row r="100" spans="1:6">
      <c r="A100" s="356" t="s">
        <v>618</v>
      </c>
      <c r="B100" s="122">
        <v>22</v>
      </c>
      <c r="C100" s="122">
        <v>3</v>
      </c>
      <c r="D100" s="180" t="s">
        <v>60</v>
      </c>
      <c r="E100" s="54"/>
      <c r="F100" s="41"/>
    </row>
    <row r="101" spans="1:6">
      <c r="A101" s="356" t="s">
        <v>617</v>
      </c>
      <c r="B101" s="122">
        <v>287</v>
      </c>
      <c r="C101" s="122">
        <v>197</v>
      </c>
      <c r="D101" s="122">
        <v>199</v>
      </c>
      <c r="E101" s="54">
        <v>82</v>
      </c>
      <c r="F101" s="41">
        <v>34</v>
      </c>
    </row>
    <row r="102" spans="1:6">
      <c r="A102" s="356" t="s">
        <v>316</v>
      </c>
      <c r="B102" s="122">
        <v>240</v>
      </c>
      <c r="C102" s="122">
        <v>162</v>
      </c>
      <c r="D102" s="122">
        <v>109</v>
      </c>
      <c r="E102" s="54">
        <v>43</v>
      </c>
      <c r="F102" s="41">
        <v>32</v>
      </c>
    </row>
    <row r="103" spans="1:6">
      <c r="A103" s="356" t="s">
        <v>618</v>
      </c>
      <c r="B103" s="122">
        <v>17</v>
      </c>
      <c r="C103" s="122">
        <v>5</v>
      </c>
      <c r="D103" s="180" t="s">
        <v>60</v>
      </c>
      <c r="E103" s="54"/>
      <c r="F103" s="41"/>
    </row>
    <row r="104" spans="1:6">
      <c r="A104" s="356" t="s">
        <v>617</v>
      </c>
      <c r="B104" s="122">
        <v>223</v>
      </c>
      <c r="C104" s="122">
        <v>157</v>
      </c>
      <c r="D104" s="122">
        <v>109</v>
      </c>
      <c r="E104" s="54">
        <v>43</v>
      </c>
      <c r="F104" s="41">
        <v>32</v>
      </c>
    </row>
    <row r="105" spans="1:6">
      <c r="A105" s="358"/>
      <c r="B105" s="346"/>
      <c r="C105" s="53"/>
      <c r="D105" s="359"/>
      <c r="E105" s="369"/>
      <c r="F105" s="369"/>
    </row>
  </sheetData>
  <mergeCells count="6">
    <mergeCell ref="A71:C71"/>
    <mergeCell ref="A1:C1"/>
    <mergeCell ref="A30:C30"/>
    <mergeCell ref="A54:C54"/>
    <mergeCell ref="A29:D29"/>
    <mergeCell ref="A70:D70"/>
  </mergeCells>
  <pageMargins left="0.70866141732283472" right="0.70866141732283472" top="0.74803149606299213" bottom="0.74803149606299213" header="0.31496062992125984" footer="0.31496062992125984"/>
  <pageSetup paperSize="9" scale="85" firstPageNumber="19" orientation="portrait" useFirstPageNumber="1" r:id="rId1"/>
  <headerFooter alignWithMargins="0">
    <oddFooter>&amp;C&amp;P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7030A0"/>
  </sheetPr>
  <dimension ref="A1:F92"/>
  <sheetViews>
    <sheetView zoomScaleNormal="100" workbookViewId="0">
      <selection activeCell="H74" sqref="H74"/>
    </sheetView>
  </sheetViews>
  <sheetFormatPr defaultRowHeight="12.75"/>
  <cols>
    <col min="1" max="1" width="33.6640625" customWidth="1"/>
    <col min="2" max="5" width="11.83203125" customWidth="1"/>
  </cols>
  <sheetData>
    <row r="1" spans="1:6">
      <c r="A1" s="1993" t="s">
        <v>85</v>
      </c>
      <c r="B1" s="1993"/>
      <c r="C1" s="1993"/>
      <c r="D1" s="1993"/>
      <c r="E1" s="1993"/>
      <c r="F1" s="369"/>
    </row>
    <row r="2" spans="1:6">
      <c r="A2" s="1483"/>
      <c r="B2" s="1471">
        <v>2020</v>
      </c>
      <c r="C2" s="1471">
        <v>2021</v>
      </c>
      <c r="D2" s="1452">
        <v>2022</v>
      </c>
      <c r="E2" s="1472">
        <v>2023</v>
      </c>
      <c r="F2" s="1656">
        <v>2024</v>
      </c>
    </row>
    <row r="3" spans="1:6">
      <c r="A3" s="54"/>
      <c r="B3" s="303"/>
      <c r="C3" s="303"/>
      <c r="D3" s="303"/>
    </row>
    <row r="4" spans="1:6">
      <c r="A4" s="70" t="s">
        <v>317</v>
      </c>
      <c r="B4" s="286">
        <v>369</v>
      </c>
      <c r="C4" s="286">
        <v>213</v>
      </c>
      <c r="D4" s="286">
        <v>154</v>
      </c>
      <c r="E4" s="517">
        <v>74</v>
      </c>
      <c r="F4" s="41">
        <v>45</v>
      </c>
    </row>
    <row r="5" spans="1:6">
      <c r="A5" s="70" t="s">
        <v>618</v>
      </c>
      <c r="B5" s="301">
        <v>83</v>
      </c>
      <c r="C5" s="301">
        <v>8</v>
      </c>
      <c r="D5" s="286"/>
      <c r="F5" s="41"/>
    </row>
    <row r="6" spans="1:6">
      <c r="A6" s="70" t="s">
        <v>617</v>
      </c>
      <c r="B6" s="286">
        <v>286</v>
      </c>
      <c r="C6" s="286">
        <v>205</v>
      </c>
      <c r="D6" s="286">
        <v>154</v>
      </c>
      <c r="E6" s="517">
        <v>74</v>
      </c>
      <c r="F6" s="41">
        <v>45</v>
      </c>
    </row>
    <row r="7" spans="1:6">
      <c r="A7" s="70" t="s">
        <v>318</v>
      </c>
      <c r="B7" s="286">
        <v>2</v>
      </c>
      <c r="C7" s="286">
        <v>5</v>
      </c>
      <c r="D7" s="286">
        <v>2</v>
      </c>
      <c r="E7" s="517"/>
    </row>
    <row r="8" spans="1:6">
      <c r="A8" s="70" t="s">
        <v>617</v>
      </c>
      <c r="B8" s="286">
        <v>2</v>
      </c>
      <c r="C8" s="286">
        <v>5</v>
      </c>
      <c r="D8" s="286">
        <v>2</v>
      </c>
      <c r="E8" s="517"/>
    </row>
    <row r="9" spans="1:6">
      <c r="A9" s="365" t="s">
        <v>614</v>
      </c>
      <c r="B9" s="283">
        <v>-1140</v>
      </c>
      <c r="C9" s="283">
        <v>1508</v>
      </c>
      <c r="D9" s="283">
        <v>2221</v>
      </c>
      <c r="E9" s="975">
        <f>[2]демогр6!F66-[2]демогр6!F84</f>
        <v>2502</v>
      </c>
      <c r="F9" s="975">
        <v>2528</v>
      </c>
    </row>
    <row r="10" spans="1:6">
      <c r="A10" s="70" t="s">
        <v>312</v>
      </c>
      <c r="B10" s="286">
        <v>-86</v>
      </c>
      <c r="C10" s="286">
        <v>60</v>
      </c>
      <c r="D10" s="286">
        <v>79</v>
      </c>
      <c r="E10" s="976">
        <f>[2]демогр6!F67-[2]демогр6!F85</f>
        <v>121</v>
      </c>
      <c r="F10" s="976">
        <v>155</v>
      </c>
    </row>
    <row r="11" spans="1:6">
      <c r="A11" s="70" t="s">
        <v>617</v>
      </c>
      <c r="B11" s="286">
        <v>-86</v>
      </c>
      <c r="C11" s="286">
        <v>60</v>
      </c>
      <c r="D11" s="286">
        <v>79</v>
      </c>
      <c r="E11" s="976">
        <f>[2]демогр6!F68-[2]демогр6!F86</f>
        <v>121</v>
      </c>
      <c r="F11" s="976">
        <v>155</v>
      </c>
    </row>
    <row r="12" spans="1:6">
      <c r="A12" s="70" t="s">
        <v>313</v>
      </c>
      <c r="B12" s="286">
        <v>-72</v>
      </c>
      <c r="C12" s="286">
        <v>202</v>
      </c>
      <c r="D12" s="286">
        <v>148</v>
      </c>
      <c r="E12" s="976">
        <f>[2]демогр6!F69-[2]демогр6!F87</f>
        <v>301</v>
      </c>
      <c r="F12" s="976">
        <v>248</v>
      </c>
    </row>
    <row r="13" spans="1:6">
      <c r="A13" s="70" t="s">
        <v>617</v>
      </c>
      <c r="B13" s="286">
        <v>-72</v>
      </c>
      <c r="C13" s="286">
        <v>202</v>
      </c>
      <c r="D13" s="286">
        <v>148</v>
      </c>
      <c r="E13" s="976">
        <f>[2]демогр6!F70-[2]демогр6!F88</f>
        <v>301</v>
      </c>
      <c r="F13" s="976">
        <v>248</v>
      </c>
    </row>
    <row r="14" spans="1:6">
      <c r="A14" s="70" t="s">
        <v>314</v>
      </c>
      <c r="B14" s="286">
        <v>-99</v>
      </c>
      <c r="C14" s="286">
        <v>51</v>
      </c>
      <c r="D14" s="286">
        <v>227</v>
      </c>
      <c r="E14" s="976">
        <f>[2]демогр6!F71-[2]демогр6!F89</f>
        <v>213</v>
      </c>
      <c r="F14" s="976">
        <v>179</v>
      </c>
    </row>
    <row r="15" spans="1:6">
      <c r="A15" s="70" t="s">
        <v>617</v>
      </c>
      <c r="B15" s="286">
        <v>-99</v>
      </c>
      <c r="C15" s="286">
        <v>51</v>
      </c>
      <c r="D15" s="286">
        <v>227</v>
      </c>
      <c r="E15" s="976">
        <f>[2]демогр6!F72-[2]демогр6!F90</f>
        <v>213</v>
      </c>
      <c r="F15" s="976">
        <v>179</v>
      </c>
    </row>
    <row r="16" spans="1:6">
      <c r="A16" s="70" t="s">
        <v>315</v>
      </c>
      <c r="B16" s="286">
        <v>-280</v>
      </c>
      <c r="C16" s="286">
        <v>630</v>
      </c>
      <c r="D16" s="286">
        <v>801</v>
      </c>
      <c r="E16" s="976">
        <f>[2]демогр6!F73-[2]демогр6!F91</f>
        <v>955</v>
      </c>
      <c r="F16" s="976">
        <v>996</v>
      </c>
    </row>
    <row r="17" spans="1:6">
      <c r="A17" s="70" t="s">
        <v>618</v>
      </c>
      <c r="B17" s="286">
        <v>-18</v>
      </c>
      <c r="C17" s="286">
        <v>-3</v>
      </c>
      <c r="D17" s="286">
        <v>4</v>
      </c>
      <c r="E17" s="976">
        <f>[2]демогр6!F74-[2]демогр6!F92</f>
        <v>24</v>
      </c>
      <c r="F17" s="976">
        <v>37</v>
      </c>
    </row>
    <row r="18" spans="1:6">
      <c r="A18" s="70" t="s">
        <v>617</v>
      </c>
      <c r="B18" s="286">
        <v>-262</v>
      </c>
      <c r="C18" s="286">
        <v>633</v>
      </c>
      <c r="D18" s="286">
        <v>797</v>
      </c>
      <c r="E18" s="976">
        <f>[2]демогр6!F75-[2]демогр6!F93</f>
        <v>931</v>
      </c>
      <c r="F18" s="976">
        <v>959</v>
      </c>
    </row>
    <row r="19" spans="1:6">
      <c r="A19" s="70" t="s">
        <v>316</v>
      </c>
      <c r="B19" s="286">
        <v>-233</v>
      </c>
      <c r="C19" s="286">
        <v>292</v>
      </c>
      <c r="D19" s="286">
        <v>559</v>
      </c>
      <c r="E19" s="976">
        <f>[2]демогр6!F76-[2]демогр6!F94</f>
        <v>409</v>
      </c>
      <c r="F19" s="976">
        <v>444</v>
      </c>
    </row>
    <row r="20" spans="1:6">
      <c r="A20" s="70" t="s">
        <v>618</v>
      </c>
      <c r="B20" s="301">
        <v>-16</v>
      </c>
      <c r="C20" s="301">
        <v>-5</v>
      </c>
      <c r="D20" s="286">
        <v>2</v>
      </c>
      <c r="E20" s="976">
        <f>[2]демогр6!F77-[2]демогр6!F95</f>
        <v>13</v>
      </c>
      <c r="F20" s="976">
        <v>31</v>
      </c>
    </row>
    <row r="21" spans="1:6">
      <c r="A21" s="70" t="s">
        <v>617</v>
      </c>
      <c r="B21" s="286">
        <v>-217</v>
      </c>
      <c r="C21" s="286">
        <v>297</v>
      </c>
      <c r="D21" s="286">
        <v>557</v>
      </c>
      <c r="E21" s="976">
        <f>[2]демогр6!F78-[2]демогр6!F96</f>
        <v>396</v>
      </c>
      <c r="F21" s="976">
        <v>413</v>
      </c>
    </row>
    <row r="22" spans="1:6">
      <c r="A22" s="70" t="s">
        <v>317</v>
      </c>
      <c r="B22" s="286">
        <v>-369</v>
      </c>
      <c r="C22" s="286">
        <v>275</v>
      </c>
      <c r="D22" s="286">
        <v>399</v>
      </c>
      <c r="E22" s="976">
        <f>[2]демогр6!F79-[2]демогр7!F4</f>
        <v>490</v>
      </c>
      <c r="F22" s="976">
        <v>498</v>
      </c>
    </row>
    <row r="23" spans="1:6">
      <c r="A23" s="70" t="s">
        <v>618</v>
      </c>
      <c r="B23" s="286">
        <v>-83</v>
      </c>
      <c r="C23" s="286">
        <v>-8</v>
      </c>
      <c r="D23" s="286">
        <v>15</v>
      </c>
      <c r="E23" s="976">
        <f>[2]демогр6!F80-[2]демогр7!F5</f>
        <v>52</v>
      </c>
      <c r="F23" s="976">
        <v>53</v>
      </c>
    </row>
    <row r="24" spans="1:6">
      <c r="A24" s="70" t="s">
        <v>617</v>
      </c>
      <c r="B24" s="286">
        <v>-286</v>
      </c>
      <c r="C24" s="286">
        <v>283</v>
      </c>
      <c r="D24" s="286">
        <v>384</v>
      </c>
      <c r="E24" s="976">
        <f>[2]демогр6!F81-[2]демогр7!F6</f>
        <v>438</v>
      </c>
      <c r="F24" s="976">
        <v>445</v>
      </c>
    </row>
    <row r="25" spans="1:6">
      <c r="A25" s="70" t="s">
        <v>318</v>
      </c>
      <c r="B25" s="301">
        <v>-1</v>
      </c>
      <c r="C25" s="301">
        <v>-2</v>
      </c>
      <c r="D25" s="286">
        <v>8</v>
      </c>
      <c r="E25" s="976">
        <f>[2]демогр6!F82-[2]демогр7!F7</f>
        <v>13</v>
      </c>
      <c r="F25" s="976">
        <v>8</v>
      </c>
    </row>
    <row r="26" spans="1:6" ht="13.5" thickBot="1">
      <c r="A26" s="361" t="s">
        <v>617</v>
      </c>
      <c r="B26" s="486">
        <v>-1</v>
      </c>
      <c r="C26" s="486">
        <v>-2</v>
      </c>
      <c r="D26" s="487">
        <v>8</v>
      </c>
      <c r="E26" s="1484">
        <f>[2]демогр6!F83-[2]демогр7!F8</f>
        <v>13</v>
      </c>
      <c r="F26" s="1806">
        <v>8</v>
      </c>
    </row>
    <row r="27" spans="1:6">
      <c r="A27" s="54"/>
      <c r="B27" s="41"/>
      <c r="C27" s="41"/>
      <c r="D27" s="54"/>
    </row>
    <row r="28" spans="1:6" ht="0.75" customHeight="1">
      <c r="A28" s="54"/>
      <c r="B28" s="41"/>
      <c r="C28" s="41"/>
      <c r="D28" s="54"/>
    </row>
    <row r="29" spans="1:6" hidden="1">
      <c r="A29" s="54"/>
      <c r="B29" s="41"/>
      <c r="C29" s="41"/>
      <c r="D29" s="54"/>
    </row>
    <row r="30" spans="1:6" ht="28.5" customHeight="1">
      <c r="A30" s="1992" t="s">
        <v>619</v>
      </c>
      <c r="B30" s="1992"/>
      <c r="C30" s="1992"/>
      <c r="D30" s="1992"/>
    </row>
    <row r="31" spans="1:6">
      <c r="A31" s="1962" t="s">
        <v>141</v>
      </c>
      <c r="B31" s="1962"/>
      <c r="C31" s="1962"/>
      <c r="D31" s="346"/>
      <c r="E31" s="369"/>
      <c r="F31" s="369"/>
    </row>
    <row r="32" spans="1:6">
      <c r="A32" s="1481"/>
      <c r="B32" s="1482">
        <v>2020</v>
      </c>
      <c r="C32" s="1482">
        <v>2021</v>
      </c>
      <c r="D32" s="1428">
        <v>2022</v>
      </c>
      <c r="E32" s="1433">
        <v>2023</v>
      </c>
      <c r="F32" s="1654">
        <v>2024</v>
      </c>
    </row>
    <row r="33" spans="1:6">
      <c r="A33" s="175" t="s">
        <v>42</v>
      </c>
      <c r="B33" s="303"/>
      <c r="C33" s="303"/>
      <c r="D33" s="347"/>
    </row>
    <row r="34" spans="1:6">
      <c r="A34" s="175" t="s">
        <v>598</v>
      </c>
      <c r="B34" s="483">
        <v>13497</v>
      </c>
      <c r="C34" s="483">
        <v>3570</v>
      </c>
      <c r="D34" s="469">
        <v>3808</v>
      </c>
      <c r="E34" s="977">
        <f>E35+E37+E39+E41+E44+E47+E50</f>
        <v>4009</v>
      </c>
      <c r="F34" s="1808">
        <v>3051</v>
      </c>
    </row>
    <row r="35" spans="1:6">
      <c r="A35" s="70" t="s">
        <v>312</v>
      </c>
      <c r="B35" s="435">
        <v>1324</v>
      </c>
      <c r="C35" s="435">
        <v>240</v>
      </c>
      <c r="D35" s="328">
        <v>186</v>
      </c>
      <c r="E35" s="978">
        <v>207</v>
      </c>
      <c r="F35" s="41">
        <v>175</v>
      </c>
    </row>
    <row r="36" spans="1:6">
      <c r="A36" s="70" t="s">
        <v>617</v>
      </c>
      <c r="B36" s="435">
        <v>1324</v>
      </c>
      <c r="C36" s="435">
        <v>240</v>
      </c>
      <c r="D36" s="328">
        <v>186</v>
      </c>
      <c r="E36" s="978">
        <v>207</v>
      </c>
      <c r="F36" s="1807">
        <v>175</v>
      </c>
    </row>
    <row r="37" spans="1:6">
      <c r="A37" s="70" t="s">
        <v>313</v>
      </c>
      <c r="B37" s="435">
        <v>1328</v>
      </c>
      <c r="C37" s="435">
        <v>202</v>
      </c>
      <c r="D37" s="328">
        <v>191</v>
      </c>
      <c r="E37" s="978">
        <v>151</v>
      </c>
      <c r="F37" s="41">
        <v>203</v>
      </c>
    </row>
    <row r="38" spans="1:6">
      <c r="A38" s="70" t="s">
        <v>617</v>
      </c>
      <c r="B38" s="435">
        <v>1328</v>
      </c>
      <c r="C38" s="435">
        <v>202</v>
      </c>
      <c r="D38" s="328">
        <v>191</v>
      </c>
      <c r="E38" s="978">
        <v>151</v>
      </c>
      <c r="F38" s="41">
        <v>203</v>
      </c>
    </row>
    <row r="39" spans="1:6">
      <c r="A39" s="70" t="s">
        <v>314</v>
      </c>
      <c r="B39" s="435">
        <v>692</v>
      </c>
      <c r="C39" s="435">
        <v>212</v>
      </c>
      <c r="D39" s="328">
        <v>303</v>
      </c>
      <c r="E39" s="978">
        <v>281</v>
      </c>
      <c r="F39" s="41">
        <v>212</v>
      </c>
    </row>
    <row r="40" spans="1:6">
      <c r="A40" s="70" t="s">
        <v>617</v>
      </c>
      <c r="B40" s="435">
        <v>692</v>
      </c>
      <c r="C40" s="435">
        <v>212</v>
      </c>
      <c r="D40" s="328">
        <v>303</v>
      </c>
      <c r="E40" s="978">
        <v>281</v>
      </c>
      <c r="F40" s="41">
        <v>212</v>
      </c>
    </row>
    <row r="41" spans="1:6">
      <c r="A41" s="70" t="s">
        <v>315</v>
      </c>
      <c r="B41" s="435">
        <v>6139</v>
      </c>
      <c r="C41" s="435">
        <v>1843</v>
      </c>
      <c r="D41" s="328">
        <v>2019</v>
      </c>
      <c r="E41" s="978">
        <v>2307</v>
      </c>
      <c r="F41" s="41">
        <v>1453</v>
      </c>
    </row>
    <row r="42" spans="1:6">
      <c r="A42" s="70" t="s">
        <v>618</v>
      </c>
      <c r="B42" s="435">
        <v>110</v>
      </c>
      <c r="C42" s="435"/>
      <c r="D42" s="328">
        <v>17</v>
      </c>
      <c r="E42" s="978">
        <v>592</v>
      </c>
      <c r="F42" s="41">
        <v>30</v>
      </c>
    </row>
    <row r="43" spans="1:6">
      <c r="A43" s="70" t="s">
        <v>617</v>
      </c>
      <c r="B43" s="435">
        <v>6029</v>
      </c>
      <c r="C43" s="435">
        <v>1843</v>
      </c>
      <c r="D43" s="328">
        <v>2002</v>
      </c>
      <c r="E43" s="978">
        <v>1715</v>
      </c>
      <c r="F43" s="41">
        <v>1423</v>
      </c>
    </row>
    <row r="44" spans="1:6">
      <c r="A44" s="70" t="s">
        <v>316</v>
      </c>
      <c r="B44" s="435">
        <v>2349</v>
      </c>
      <c r="C44" s="435">
        <v>517</v>
      </c>
      <c r="D44" s="328">
        <v>548</v>
      </c>
      <c r="E44" s="978">
        <v>453</v>
      </c>
      <c r="F44" s="41">
        <v>489</v>
      </c>
    </row>
    <row r="45" spans="1:6">
      <c r="A45" s="331" t="s">
        <v>618</v>
      </c>
      <c r="B45" s="435">
        <v>84</v>
      </c>
      <c r="C45" s="435"/>
      <c r="D45" s="328">
        <v>10</v>
      </c>
      <c r="E45" s="978">
        <v>55</v>
      </c>
      <c r="F45" s="41">
        <v>19</v>
      </c>
    </row>
    <row r="46" spans="1:6">
      <c r="A46" s="70" t="s">
        <v>617</v>
      </c>
      <c r="B46" s="435">
        <v>2265</v>
      </c>
      <c r="C46" s="435">
        <v>517</v>
      </c>
      <c r="D46" s="328">
        <v>538</v>
      </c>
      <c r="E46" s="978">
        <v>398</v>
      </c>
      <c r="F46" s="41">
        <v>470</v>
      </c>
    </row>
    <row r="47" spans="1:6">
      <c r="A47" s="70" t="s">
        <v>317</v>
      </c>
      <c r="B47" s="435">
        <v>1437</v>
      </c>
      <c r="C47" s="435">
        <v>480</v>
      </c>
      <c r="D47" s="328">
        <v>489</v>
      </c>
      <c r="E47" s="978">
        <v>537</v>
      </c>
      <c r="F47" s="41">
        <v>468</v>
      </c>
    </row>
    <row r="48" spans="1:6" ht="13.5" customHeight="1">
      <c r="A48" s="70" t="s">
        <v>618</v>
      </c>
      <c r="B48" s="435">
        <v>70</v>
      </c>
      <c r="C48" s="435"/>
      <c r="D48" s="328">
        <v>19</v>
      </c>
      <c r="E48" s="978">
        <v>103</v>
      </c>
      <c r="F48" s="41">
        <v>42</v>
      </c>
    </row>
    <row r="49" spans="1:6">
      <c r="A49" s="70" t="s">
        <v>617</v>
      </c>
      <c r="B49" s="435">
        <v>1367</v>
      </c>
      <c r="C49" s="435">
        <v>480</v>
      </c>
      <c r="D49" s="328">
        <v>470</v>
      </c>
      <c r="E49" s="978">
        <v>434</v>
      </c>
      <c r="F49" s="41">
        <v>426</v>
      </c>
    </row>
    <row r="50" spans="1:6">
      <c r="A50" s="70" t="s">
        <v>318</v>
      </c>
      <c r="B50" s="435">
        <v>228</v>
      </c>
      <c r="C50" s="435">
        <v>76</v>
      </c>
      <c r="D50" s="328">
        <v>72</v>
      </c>
      <c r="E50" s="978">
        <v>73</v>
      </c>
      <c r="F50" s="41">
        <v>51</v>
      </c>
    </row>
    <row r="51" spans="1:6" ht="13.5" thickBot="1">
      <c r="A51" s="70" t="s">
        <v>617</v>
      </c>
      <c r="B51" s="435">
        <v>228</v>
      </c>
      <c r="C51" s="435">
        <v>76</v>
      </c>
      <c r="D51" s="328">
        <v>72</v>
      </c>
      <c r="E51" s="978">
        <v>73</v>
      </c>
      <c r="F51" s="1796">
        <v>51</v>
      </c>
    </row>
    <row r="52" spans="1:6">
      <c r="A52" s="1993" t="s">
        <v>85</v>
      </c>
      <c r="B52" s="1993"/>
      <c r="C52" s="1993"/>
      <c r="D52" s="1993"/>
      <c r="E52" s="1993"/>
      <c r="F52" s="369"/>
    </row>
    <row r="53" spans="1:6">
      <c r="A53" s="1483"/>
      <c r="B53" s="1471">
        <v>2020</v>
      </c>
      <c r="C53" s="1471">
        <v>2021</v>
      </c>
      <c r="D53" s="1452">
        <v>2022</v>
      </c>
      <c r="E53" s="1472">
        <v>2023</v>
      </c>
      <c r="F53" s="1654">
        <v>2024</v>
      </c>
    </row>
    <row r="54" spans="1:6">
      <c r="A54" s="365" t="s">
        <v>608</v>
      </c>
      <c r="B54" s="469">
        <v>14205</v>
      </c>
      <c r="C54" s="469">
        <v>4026</v>
      </c>
      <c r="D54" s="283">
        <v>5385</v>
      </c>
      <c r="E54" s="977">
        <f>E55+E57+E59+E61+E64+E67+E70</f>
        <v>6408</v>
      </c>
      <c r="F54" s="1808">
        <v>8727</v>
      </c>
    </row>
    <row r="55" spans="1:6">
      <c r="A55" s="70" t="s">
        <v>312</v>
      </c>
      <c r="B55" s="328">
        <v>1530</v>
      </c>
      <c r="C55" s="328">
        <v>400</v>
      </c>
      <c r="D55" s="286">
        <v>525</v>
      </c>
      <c r="E55" s="517">
        <v>610</v>
      </c>
      <c r="F55" s="41">
        <v>623</v>
      </c>
    </row>
    <row r="56" spans="1:6">
      <c r="A56" s="70" t="s">
        <v>617</v>
      </c>
      <c r="B56" s="328">
        <v>1530</v>
      </c>
      <c r="C56" s="328">
        <v>400</v>
      </c>
      <c r="D56" s="286">
        <v>525</v>
      </c>
      <c r="E56" s="517">
        <v>610</v>
      </c>
      <c r="F56" s="41">
        <v>623</v>
      </c>
    </row>
    <row r="57" spans="1:6">
      <c r="A57" s="70" t="s">
        <v>313</v>
      </c>
      <c r="B57" s="328">
        <v>1275</v>
      </c>
      <c r="C57" s="328">
        <v>198</v>
      </c>
      <c r="D57" s="286">
        <v>259</v>
      </c>
      <c r="E57" s="517">
        <v>302</v>
      </c>
      <c r="F57" s="41">
        <v>329</v>
      </c>
    </row>
    <row r="58" spans="1:6">
      <c r="A58" s="70" t="s">
        <v>617</v>
      </c>
      <c r="B58" s="328">
        <v>1275</v>
      </c>
      <c r="C58" s="328">
        <v>198</v>
      </c>
      <c r="D58" s="286">
        <v>259</v>
      </c>
      <c r="E58" s="517">
        <v>302</v>
      </c>
      <c r="F58" s="41">
        <v>329</v>
      </c>
    </row>
    <row r="59" spans="1:6">
      <c r="A59" s="70" t="s">
        <v>314</v>
      </c>
      <c r="B59" s="328">
        <v>1008</v>
      </c>
      <c r="C59" s="328">
        <v>405</v>
      </c>
      <c r="D59" s="286">
        <v>546</v>
      </c>
      <c r="E59" s="517">
        <v>712</v>
      </c>
      <c r="F59" s="41">
        <v>806</v>
      </c>
    </row>
    <row r="60" spans="1:6">
      <c r="A60" s="70" t="s">
        <v>617</v>
      </c>
      <c r="B60" s="328">
        <v>1008</v>
      </c>
      <c r="C60" s="328">
        <v>405</v>
      </c>
      <c r="D60" s="286">
        <v>546</v>
      </c>
      <c r="E60" s="517">
        <v>712</v>
      </c>
      <c r="F60" s="41">
        <v>806</v>
      </c>
    </row>
    <row r="61" spans="1:6">
      <c r="A61" s="70" t="s">
        <v>315</v>
      </c>
      <c r="B61" s="328">
        <v>6190</v>
      </c>
      <c r="C61" s="328">
        <v>1474</v>
      </c>
      <c r="D61" s="286">
        <v>1876</v>
      </c>
      <c r="E61" s="517">
        <v>2162</v>
      </c>
      <c r="F61" s="41">
        <v>4073</v>
      </c>
    </row>
    <row r="62" spans="1:6">
      <c r="A62" s="70" t="s">
        <v>618</v>
      </c>
      <c r="B62" s="328">
        <v>100</v>
      </c>
      <c r="C62" s="328"/>
      <c r="D62" s="328"/>
      <c r="E62" s="517"/>
    </row>
    <row r="63" spans="1:6">
      <c r="A63" s="70" t="s">
        <v>617</v>
      </c>
      <c r="B63" s="328">
        <v>6090</v>
      </c>
      <c r="C63" s="328">
        <v>1474</v>
      </c>
      <c r="D63" s="286">
        <v>1876</v>
      </c>
      <c r="E63" s="517">
        <v>2162</v>
      </c>
      <c r="F63" s="41">
        <v>4073</v>
      </c>
    </row>
    <row r="64" spans="1:6">
      <c r="A64" s="70" t="s">
        <v>316</v>
      </c>
      <c r="B64" s="328">
        <v>2242</v>
      </c>
      <c r="C64" s="328">
        <v>733</v>
      </c>
      <c r="D64" s="286">
        <v>1005</v>
      </c>
      <c r="E64" s="517">
        <v>1200</v>
      </c>
      <c r="F64" s="41">
        <v>1344</v>
      </c>
    </row>
    <row r="65" spans="1:6">
      <c r="A65" s="70" t="s">
        <v>618</v>
      </c>
      <c r="B65" s="328">
        <v>66</v>
      </c>
      <c r="C65" s="328"/>
      <c r="D65" s="286"/>
      <c r="E65" s="517"/>
    </row>
    <row r="66" spans="1:6">
      <c r="A66" s="70" t="s">
        <v>617</v>
      </c>
      <c r="B66" s="328">
        <v>2176</v>
      </c>
      <c r="C66" s="328">
        <v>733</v>
      </c>
      <c r="D66" s="286">
        <v>1005</v>
      </c>
      <c r="E66" s="517">
        <v>1200</v>
      </c>
      <c r="F66" s="41">
        <v>1344</v>
      </c>
    </row>
    <row r="67" spans="1:6">
      <c r="A67" s="70" t="s">
        <v>317</v>
      </c>
      <c r="B67" s="328">
        <v>1610</v>
      </c>
      <c r="C67" s="328">
        <v>701</v>
      </c>
      <c r="D67" s="286">
        <v>1034</v>
      </c>
      <c r="E67" s="517">
        <v>1270</v>
      </c>
      <c r="F67" s="41">
        <v>1392</v>
      </c>
    </row>
    <row r="68" spans="1:6">
      <c r="A68" s="70" t="s">
        <v>618</v>
      </c>
      <c r="B68" s="328">
        <v>2242</v>
      </c>
      <c r="C68" s="328"/>
      <c r="D68" s="286">
        <v>2</v>
      </c>
      <c r="E68" s="517">
        <v>2</v>
      </c>
    </row>
    <row r="69" spans="1:6">
      <c r="A69" s="70" t="s">
        <v>617</v>
      </c>
      <c r="B69" s="328">
        <v>1513</v>
      </c>
      <c r="C69" s="328">
        <v>701</v>
      </c>
      <c r="D69" s="286">
        <v>1032</v>
      </c>
      <c r="E69" s="517">
        <v>1268</v>
      </c>
      <c r="F69" s="41">
        <v>1392</v>
      </c>
    </row>
    <row r="70" spans="1:6">
      <c r="A70" s="70" t="s">
        <v>318</v>
      </c>
      <c r="B70" s="328">
        <v>350</v>
      </c>
      <c r="C70" s="328">
        <v>115</v>
      </c>
      <c r="D70" s="286">
        <v>140</v>
      </c>
      <c r="E70" s="517">
        <v>152</v>
      </c>
      <c r="F70" s="41">
        <v>160</v>
      </c>
    </row>
    <row r="71" spans="1:6">
      <c r="A71" s="70" t="s">
        <v>617</v>
      </c>
      <c r="B71" s="328">
        <v>350</v>
      </c>
      <c r="C71" s="328">
        <v>115</v>
      </c>
      <c r="D71" s="286">
        <v>140</v>
      </c>
      <c r="E71" s="517">
        <v>152</v>
      </c>
      <c r="F71" s="41">
        <v>160</v>
      </c>
    </row>
    <row r="72" spans="1:6">
      <c r="A72" s="365" t="s">
        <v>614</v>
      </c>
      <c r="B72" s="469">
        <v>-708</v>
      </c>
      <c r="C72" s="469">
        <v>-456</v>
      </c>
      <c r="D72" s="283">
        <v>-1577</v>
      </c>
      <c r="E72" s="978">
        <f t="shared" ref="E72:E89" si="0">E34-E54</f>
        <v>-2399</v>
      </c>
      <c r="F72" s="1808">
        <v>-5676</v>
      </c>
    </row>
    <row r="73" spans="1:6">
      <c r="A73" s="70" t="s">
        <v>312</v>
      </c>
      <c r="B73" s="328">
        <v>-206</v>
      </c>
      <c r="C73" s="328">
        <v>-160</v>
      </c>
      <c r="D73" s="286">
        <v>-339</v>
      </c>
      <c r="E73" s="978">
        <f t="shared" si="0"/>
        <v>-403</v>
      </c>
      <c r="F73" s="1809">
        <v>-448</v>
      </c>
    </row>
    <row r="74" spans="1:6">
      <c r="A74" s="70" t="s">
        <v>617</v>
      </c>
      <c r="B74" s="328">
        <v>-206</v>
      </c>
      <c r="C74" s="328">
        <v>-160</v>
      </c>
      <c r="D74" s="286">
        <v>-339</v>
      </c>
      <c r="E74" s="978">
        <f t="shared" si="0"/>
        <v>-403</v>
      </c>
      <c r="F74" s="1809">
        <v>-448</v>
      </c>
    </row>
    <row r="75" spans="1:6">
      <c r="A75" s="70" t="s">
        <v>313</v>
      </c>
      <c r="B75" s="328">
        <v>53</v>
      </c>
      <c r="C75" s="328">
        <v>4</v>
      </c>
      <c r="D75" s="286">
        <v>-68</v>
      </c>
      <c r="E75" s="978">
        <f t="shared" si="0"/>
        <v>-151</v>
      </c>
      <c r="F75" s="1809">
        <v>-126</v>
      </c>
    </row>
    <row r="76" spans="1:6">
      <c r="A76" s="70" t="s">
        <v>617</v>
      </c>
      <c r="B76" s="328">
        <v>53</v>
      </c>
      <c r="C76" s="328">
        <v>4</v>
      </c>
      <c r="D76" s="286">
        <v>-68</v>
      </c>
      <c r="E76" s="978">
        <f t="shared" si="0"/>
        <v>-151</v>
      </c>
      <c r="F76" s="1809">
        <v>-126</v>
      </c>
    </row>
    <row r="77" spans="1:6">
      <c r="A77" s="70" t="s">
        <v>314</v>
      </c>
      <c r="B77" s="328">
        <v>-316</v>
      </c>
      <c r="C77" s="328">
        <v>-193</v>
      </c>
      <c r="D77" s="286">
        <v>-243</v>
      </c>
      <c r="E77" s="978">
        <f t="shared" si="0"/>
        <v>-431</v>
      </c>
      <c r="F77" s="1809">
        <v>-594</v>
      </c>
    </row>
    <row r="78" spans="1:6">
      <c r="A78" s="70" t="s">
        <v>617</v>
      </c>
      <c r="B78" s="328">
        <v>-316</v>
      </c>
      <c r="C78" s="328">
        <v>-193</v>
      </c>
      <c r="D78" s="286">
        <v>-243</v>
      </c>
      <c r="E78" s="978">
        <f t="shared" si="0"/>
        <v>-431</v>
      </c>
      <c r="F78" s="1809">
        <v>-594</v>
      </c>
    </row>
    <row r="79" spans="1:6">
      <c r="A79" s="70" t="s">
        <v>315</v>
      </c>
      <c r="B79" s="328">
        <v>-51</v>
      </c>
      <c r="C79" s="328">
        <v>369</v>
      </c>
      <c r="D79" s="286">
        <v>143</v>
      </c>
      <c r="E79" s="978">
        <f t="shared" si="0"/>
        <v>145</v>
      </c>
      <c r="F79" s="1809">
        <v>-2620</v>
      </c>
    </row>
    <row r="80" spans="1:6">
      <c r="A80" s="70" t="s">
        <v>618</v>
      </c>
      <c r="B80" s="328">
        <v>10</v>
      </c>
      <c r="C80" s="328"/>
      <c r="D80" s="286">
        <v>17</v>
      </c>
      <c r="E80" s="978">
        <f t="shared" si="0"/>
        <v>592</v>
      </c>
      <c r="F80" s="1809">
        <v>30</v>
      </c>
    </row>
    <row r="81" spans="1:6">
      <c r="A81" s="70" t="s">
        <v>617</v>
      </c>
      <c r="B81" s="328">
        <v>-61</v>
      </c>
      <c r="C81" s="328">
        <v>369</v>
      </c>
      <c r="D81" s="286">
        <v>126</v>
      </c>
      <c r="E81" s="978">
        <f t="shared" si="0"/>
        <v>-447</v>
      </c>
      <c r="F81" s="1809">
        <v>-2650</v>
      </c>
    </row>
    <row r="82" spans="1:6">
      <c r="A82" s="70" t="s">
        <v>316</v>
      </c>
      <c r="B82" s="328">
        <v>107</v>
      </c>
      <c r="C82" s="328">
        <v>-218</v>
      </c>
      <c r="D82" s="286">
        <v>-457</v>
      </c>
      <c r="E82" s="978">
        <f t="shared" si="0"/>
        <v>-747</v>
      </c>
      <c r="F82" s="1809">
        <v>-855</v>
      </c>
    </row>
    <row r="83" spans="1:6">
      <c r="A83" s="70" t="s">
        <v>618</v>
      </c>
      <c r="B83" s="328">
        <v>18</v>
      </c>
      <c r="C83" s="328"/>
      <c r="D83" s="286">
        <v>10</v>
      </c>
      <c r="E83" s="978">
        <f t="shared" si="0"/>
        <v>55</v>
      </c>
      <c r="F83" s="1809">
        <v>19</v>
      </c>
    </row>
    <row r="84" spans="1:6">
      <c r="A84" s="70" t="s">
        <v>617</v>
      </c>
      <c r="B84" s="328">
        <v>89</v>
      </c>
      <c r="C84" s="328">
        <v>-216</v>
      </c>
      <c r="D84" s="286">
        <v>-467</v>
      </c>
      <c r="E84" s="978">
        <f t="shared" si="0"/>
        <v>-802</v>
      </c>
      <c r="F84" s="1809">
        <v>-874</v>
      </c>
    </row>
    <row r="85" spans="1:6">
      <c r="A85" s="70" t="s">
        <v>317</v>
      </c>
      <c r="B85" s="328">
        <v>-173</v>
      </c>
      <c r="C85" s="328">
        <v>-221</v>
      </c>
      <c r="D85" s="286">
        <v>-545</v>
      </c>
      <c r="E85" s="978">
        <f t="shared" si="0"/>
        <v>-733</v>
      </c>
      <c r="F85" s="1809">
        <v>-924</v>
      </c>
    </row>
    <row r="86" spans="1:6">
      <c r="A86" s="70" t="s">
        <v>618</v>
      </c>
      <c r="B86" s="328">
        <v>-27</v>
      </c>
      <c r="C86" s="328"/>
      <c r="D86" s="286">
        <v>17</v>
      </c>
      <c r="E86" s="978">
        <f t="shared" si="0"/>
        <v>101</v>
      </c>
      <c r="F86" s="1809">
        <v>42</v>
      </c>
    </row>
    <row r="87" spans="1:6">
      <c r="A87" s="70" t="s">
        <v>617</v>
      </c>
      <c r="B87" s="328">
        <v>-146</v>
      </c>
      <c r="C87" s="328">
        <v>-221</v>
      </c>
      <c r="D87" s="286">
        <v>-562</v>
      </c>
      <c r="E87" s="978">
        <f t="shared" si="0"/>
        <v>-834</v>
      </c>
      <c r="F87" s="1809">
        <v>-966</v>
      </c>
    </row>
    <row r="88" spans="1:6">
      <c r="A88" s="70" t="s">
        <v>318</v>
      </c>
      <c r="B88" s="328">
        <v>-122</v>
      </c>
      <c r="C88" s="328">
        <v>-39</v>
      </c>
      <c r="D88" s="286">
        <v>-68</v>
      </c>
      <c r="E88" s="978">
        <f t="shared" si="0"/>
        <v>-79</v>
      </c>
      <c r="F88" s="1809">
        <v>-109</v>
      </c>
    </row>
    <row r="89" spans="1:6">
      <c r="A89" s="70" t="s">
        <v>617</v>
      </c>
      <c r="B89" s="328">
        <v>-122</v>
      </c>
      <c r="C89" s="328">
        <v>-39</v>
      </c>
      <c r="D89" s="286">
        <v>-68</v>
      </c>
      <c r="E89" s="978">
        <f t="shared" si="0"/>
        <v>-79</v>
      </c>
      <c r="F89" s="1809">
        <v>-109</v>
      </c>
    </row>
    <row r="90" spans="1:6">
      <c r="A90" s="346"/>
      <c r="B90" s="53"/>
      <c r="C90" s="53"/>
      <c r="D90" s="1478"/>
      <c r="E90" s="1485"/>
      <c r="F90" s="369"/>
    </row>
    <row r="91" spans="1:6">
      <c r="A91" s="54"/>
      <c r="B91" s="41"/>
      <c r="C91" s="41"/>
      <c r="D91" s="54"/>
    </row>
    <row r="92" spans="1:6">
      <c r="A92" s="54"/>
      <c r="B92" s="41"/>
      <c r="C92" s="41"/>
      <c r="D92" s="54"/>
    </row>
  </sheetData>
  <mergeCells count="4">
    <mergeCell ref="A31:C31"/>
    <mergeCell ref="A30:D30"/>
    <mergeCell ref="A1:E1"/>
    <mergeCell ref="A52:E52"/>
  </mergeCells>
  <pageMargins left="0.70866141732283472" right="0.70866141732283472" top="0.74803149606299213" bottom="0.74803149606299213" header="0.31496062992125984" footer="0.31496062992125984"/>
  <pageSetup paperSize="9" firstPageNumber="19" orientation="portrait" useFirstPageNumber="1" r:id="rId1"/>
  <headerFooter alignWithMargins="0">
    <oddFooter>&amp;C&amp;P</oddFooter>
  </headerFooter>
  <rowBreaks count="1" manualBreakCount="1">
    <brk id="51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theme="1" tint="0.499984740745262"/>
  </sheetPr>
  <dimension ref="A1:F56"/>
  <sheetViews>
    <sheetView workbookViewId="0">
      <selection activeCell="F55" sqref="F55"/>
    </sheetView>
  </sheetViews>
  <sheetFormatPr defaultRowHeight="12.75"/>
  <cols>
    <col min="1" max="1" width="45.33203125" customWidth="1"/>
    <col min="2" max="5" width="11.83203125" customWidth="1"/>
  </cols>
  <sheetData>
    <row r="1" spans="1:6" ht="19.5" customHeight="1">
      <c r="A1" s="1996" t="s">
        <v>327</v>
      </c>
      <c r="B1" s="1996"/>
      <c r="C1" s="1996"/>
      <c r="D1" s="1996"/>
      <c r="E1" s="494"/>
    </row>
    <row r="2" spans="1:6" ht="15.75">
      <c r="A2" s="1997" t="s">
        <v>328</v>
      </c>
      <c r="B2" s="1997"/>
      <c r="C2" s="1997"/>
      <c r="D2" s="1997"/>
      <c r="E2" s="494"/>
    </row>
    <row r="3" spans="1:6">
      <c r="A3" s="1995" t="s">
        <v>260</v>
      </c>
      <c r="B3" s="1995"/>
      <c r="C3" s="1995"/>
      <c r="D3" s="1486"/>
      <c r="E3" s="1487"/>
      <c r="F3" s="369"/>
    </row>
    <row r="4" spans="1:6">
      <c r="A4" s="1488"/>
      <c r="B4" s="1489">
        <v>2020</v>
      </c>
      <c r="C4" s="1489">
        <v>2021</v>
      </c>
      <c r="D4" s="1489">
        <v>2022</v>
      </c>
      <c r="E4" s="1490">
        <v>2023</v>
      </c>
      <c r="F4" s="1689">
        <v>2024</v>
      </c>
    </row>
    <row r="5" spans="1:6">
      <c r="A5" s="496"/>
      <c r="B5" s="495"/>
      <c r="C5" s="495"/>
      <c r="D5" s="495"/>
      <c r="E5" s="494"/>
    </row>
    <row r="6" spans="1:6">
      <c r="A6" s="497" t="s">
        <v>329</v>
      </c>
      <c r="B6" s="495">
        <v>27</v>
      </c>
      <c r="C6" s="495">
        <v>26</v>
      </c>
      <c r="D6" s="495">
        <v>23</v>
      </c>
      <c r="E6" s="41">
        <v>23</v>
      </c>
      <c r="F6" s="41">
        <v>21</v>
      </c>
    </row>
    <row r="7" spans="1:6">
      <c r="A7" s="497" t="s">
        <v>330</v>
      </c>
      <c r="B7" s="495">
        <v>292</v>
      </c>
      <c r="C7" s="495">
        <v>293</v>
      </c>
      <c r="D7" s="495">
        <v>296</v>
      </c>
      <c r="E7" s="41">
        <v>297</v>
      </c>
      <c r="F7" s="41">
        <v>287</v>
      </c>
    </row>
    <row r="8" spans="1:6">
      <c r="A8" s="497" t="s">
        <v>331</v>
      </c>
      <c r="B8" s="495">
        <v>7</v>
      </c>
      <c r="C8" s="495">
        <v>0</v>
      </c>
      <c r="D8" s="495">
        <v>0</v>
      </c>
      <c r="E8" s="41">
        <v>2</v>
      </c>
      <c r="F8" s="41">
        <v>2</v>
      </c>
    </row>
    <row r="9" spans="1:6" ht="13.5" thickBot="1">
      <c r="A9" s="1491" t="s">
        <v>1345</v>
      </c>
      <c r="B9" s="1486">
        <v>119</v>
      </c>
      <c r="C9" s="1486">
        <v>119</v>
      </c>
      <c r="D9" s="1486">
        <v>119</v>
      </c>
      <c r="E9" s="53">
        <v>119</v>
      </c>
      <c r="F9" s="1796">
        <v>117</v>
      </c>
    </row>
    <row r="10" spans="1:6">
      <c r="A10" s="504"/>
      <c r="B10" s="495"/>
      <c r="C10" s="495"/>
      <c r="D10" s="495"/>
      <c r="E10" s="203"/>
    </row>
    <row r="11" spans="1:6" ht="14.25" customHeight="1">
      <c r="A11" s="1998" t="s">
        <v>332</v>
      </c>
      <c r="B11" s="1998"/>
      <c r="C11" s="1998"/>
      <c r="D11" s="1998"/>
      <c r="E11" s="494"/>
    </row>
    <row r="12" spans="1:6">
      <c r="A12" s="1995" t="s">
        <v>333</v>
      </c>
      <c r="B12" s="1995"/>
      <c r="C12" s="1995"/>
      <c r="D12" s="1486"/>
      <c r="E12" s="1487"/>
      <c r="F12" s="369"/>
    </row>
    <row r="13" spans="1:6">
      <c r="A13" s="1488"/>
      <c r="B13" s="1489">
        <v>2020</v>
      </c>
      <c r="C13" s="1489">
        <v>2021</v>
      </c>
      <c r="D13" s="1489">
        <v>2022</v>
      </c>
      <c r="E13" s="1690">
        <v>2023</v>
      </c>
      <c r="F13" s="1689">
        <v>2024</v>
      </c>
    </row>
    <row r="14" spans="1:6">
      <c r="A14" s="498" t="s">
        <v>38</v>
      </c>
      <c r="B14" s="499">
        <v>2312</v>
      </c>
      <c r="C14" s="499">
        <v>2282</v>
      </c>
      <c r="D14" s="499">
        <v>2246</v>
      </c>
      <c r="E14" s="669">
        <v>2289</v>
      </c>
      <c r="F14" s="1810">
        <v>2222</v>
      </c>
    </row>
    <row r="15" spans="1:6">
      <c r="A15" s="500" t="s">
        <v>334</v>
      </c>
      <c r="B15" s="495">
        <v>107</v>
      </c>
      <c r="C15" s="495">
        <v>110</v>
      </c>
      <c r="D15" s="495">
        <v>150</v>
      </c>
      <c r="E15" s="41">
        <v>145</v>
      </c>
      <c r="F15" s="41">
        <v>142</v>
      </c>
    </row>
    <row r="16" spans="1:6">
      <c r="A16" s="500" t="s">
        <v>335</v>
      </c>
      <c r="B16" s="495">
        <v>111</v>
      </c>
      <c r="C16" s="495">
        <v>111</v>
      </c>
      <c r="D16" s="495">
        <v>109</v>
      </c>
      <c r="E16" s="41">
        <v>113</v>
      </c>
      <c r="F16" s="41">
        <v>124</v>
      </c>
    </row>
    <row r="17" spans="1:6">
      <c r="A17" s="500" t="s">
        <v>654</v>
      </c>
      <c r="B17" s="495">
        <v>159</v>
      </c>
      <c r="C17" s="495">
        <v>159</v>
      </c>
      <c r="D17" s="495">
        <v>117</v>
      </c>
      <c r="E17" s="41">
        <v>124</v>
      </c>
      <c r="F17" s="41">
        <v>121</v>
      </c>
    </row>
    <row r="18" spans="1:6">
      <c r="A18" s="500" t="s">
        <v>336</v>
      </c>
      <c r="B18" s="495">
        <v>36</v>
      </c>
      <c r="C18" s="495">
        <v>27</v>
      </c>
      <c r="D18" s="495">
        <v>30</v>
      </c>
      <c r="E18" s="41">
        <v>27</v>
      </c>
      <c r="F18" s="41">
        <v>26</v>
      </c>
    </row>
    <row r="19" spans="1:6">
      <c r="A19" s="500" t="s">
        <v>337</v>
      </c>
      <c r="B19" s="495">
        <v>37</v>
      </c>
      <c r="C19" s="495">
        <v>38</v>
      </c>
      <c r="D19" s="495">
        <v>33</v>
      </c>
      <c r="E19" s="41">
        <v>24</v>
      </c>
      <c r="F19" s="41">
        <v>23</v>
      </c>
    </row>
    <row r="20" spans="1:6">
      <c r="A20" s="500" t="s">
        <v>338</v>
      </c>
      <c r="B20" s="495">
        <v>81</v>
      </c>
      <c r="C20" s="495">
        <v>81</v>
      </c>
      <c r="D20" s="495">
        <v>51</v>
      </c>
      <c r="E20" s="41">
        <v>53</v>
      </c>
      <c r="F20" s="41">
        <v>59</v>
      </c>
    </row>
    <row r="21" spans="1:6">
      <c r="A21" s="500" t="s">
        <v>339</v>
      </c>
      <c r="B21" s="495">
        <v>41</v>
      </c>
      <c r="C21" s="495">
        <v>39</v>
      </c>
      <c r="D21" s="495">
        <v>26</v>
      </c>
      <c r="E21" s="41">
        <v>19</v>
      </c>
      <c r="F21" s="41">
        <v>21</v>
      </c>
    </row>
    <row r="22" spans="1:6">
      <c r="A22" s="500" t="s">
        <v>340</v>
      </c>
      <c r="B22" s="495">
        <v>35</v>
      </c>
      <c r="C22" s="495">
        <v>32</v>
      </c>
      <c r="D22" s="495">
        <v>22</v>
      </c>
      <c r="E22" s="41">
        <v>25</v>
      </c>
      <c r="F22" s="41">
        <v>23</v>
      </c>
    </row>
    <row r="23" spans="1:6">
      <c r="A23" s="500" t="s">
        <v>341</v>
      </c>
      <c r="B23" s="495">
        <v>27</v>
      </c>
      <c r="C23" s="495">
        <v>22</v>
      </c>
      <c r="D23" s="495">
        <v>18</v>
      </c>
      <c r="E23" s="41">
        <v>25</v>
      </c>
      <c r="F23" s="41">
        <v>26</v>
      </c>
    </row>
    <row r="24" spans="1:6">
      <c r="A24" s="500" t="s">
        <v>655</v>
      </c>
      <c r="B24" s="495">
        <v>24</v>
      </c>
      <c r="C24" s="495">
        <v>26</v>
      </c>
      <c r="D24" s="495">
        <v>16</v>
      </c>
      <c r="E24" s="41">
        <v>16</v>
      </c>
      <c r="F24" s="41">
        <v>15</v>
      </c>
    </row>
    <row r="25" spans="1:6">
      <c r="A25" s="500" t="s">
        <v>342</v>
      </c>
      <c r="B25" s="495">
        <v>77</v>
      </c>
      <c r="C25" s="495">
        <v>76</v>
      </c>
      <c r="D25" s="495">
        <v>191</v>
      </c>
      <c r="E25" s="41">
        <v>172</v>
      </c>
      <c r="F25" s="41">
        <v>175</v>
      </c>
    </row>
    <row r="26" spans="1:6">
      <c r="A26" s="500" t="s">
        <v>343</v>
      </c>
      <c r="B26" s="495">
        <v>250</v>
      </c>
      <c r="C26" s="495">
        <v>259</v>
      </c>
      <c r="D26" s="495">
        <v>248</v>
      </c>
      <c r="E26" s="41">
        <v>247</v>
      </c>
      <c r="F26" s="41">
        <v>195</v>
      </c>
    </row>
    <row r="27" spans="1:6">
      <c r="A27" s="500" t="s">
        <v>344</v>
      </c>
      <c r="B27" s="495">
        <v>110</v>
      </c>
      <c r="C27" s="495">
        <v>111</v>
      </c>
      <c r="D27" s="495">
        <v>83</v>
      </c>
      <c r="E27" s="41">
        <v>93</v>
      </c>
      <c r="F27" s="41">
        <v>99</v>
      </c>
    </row>
    <row r="28" spans="1:6">
      <c r="A28" s="500" t="s">
        <v>345</v>
      </c>
      <c r="B28" s="495">
        <v>120</v>
      </c>
      <c r="C28" s="495">
        <v>115</v>
      </c>
      <c r="D28" s="495">
        <v>89</v>
      </c>
      <c r="E28" s="41">
        <v>89</v>
      </c>
      <c r="F28" s="41">
        <v>63</v>
      </c>
    </row>
    <row r="29" spans="1:6">
      <c r="A29" s="500" t="s">
        <v>346</v>
      </c>
      <c r="B29" s="495">
        <v>34</v>
      </c>
      <c r="C29" s="495">
        <v>44</v>
      </c>
      <c r="D29" s="180" t="s">
        <v>60</v>
      </c>
      <c r="E29" s="670" t="s">
        <v>60</v>
      </c>
      <c r="F29" s="1811" t="s">
        <v>60</v>
      </c>
    </row>
    <row r="30" spans="1:6">
      <c r="A30" s="498" t="s">
        <v>347</v>
      </c>
      <c r="B30" s="499">
        <v>7260</v>
      </c>
      <c r="C30" s="499">
        <v>7228</v>
      </c>
      <c r="D30" s="499">
        <v>6910</v>
      </c>
      <c r="E30" s="669">
        <v>7010</v>
      </c>
      <c r="F30" s="161">
        <v>6823</v>
      </c>
    </row>
    <row r="31" spans="1:6">
      <c r="A31" s="500" t="s">
        <v>348</v>
      </c>
      <c r="B31" s="495">
        <v>662</v>
      </c>
      <c r="C31" s="495">
        <v>698</v>
      </c>
      <c r="D31" s="495">
        <v>539</v>
      </c>
      <c r="E31" s="41">
        <v>521</v>
      </c>
      <c r="F31" s="41">
        <v>472</v>
      </c>
    </row>
    <row r="32" spans="1:6">
      <c r="A32" s="500" t="s">
        <v>349</v>
      </c>
      <c r="B32" s="495">
        <v>281</v>
      </c>
      <c r="C32" s="495">
        <v>257</v>
      </c>
      <c r="D32" s="495">
        <v>246</v>
      </c>
      <c r="E32" s="41">
        <v>269</v>
      </c>
      <c r="F32" s="41">
        <v>268</v>
      </c>
    </row>
    <row r="33" spans="1:6">
      <c r="A33" s="500" t="s">
        <v>350</v>
      </c>
      <c r="B33" s="495">
        <v>5506</v>
      </c>
      <c r="C33" s="495">
        <v>5565</v>
      </c>
      <c r="D33" s="495">
        <v>5105</v>
      </c>
      <c r="E33" s="41">
        <v>5236</v>
      </c>
      <c r="F33" s="41">
        <v>5222</v>
      </c>
    </row>
    <row r="34" spans="1:6">
      <c r="A34" s="500" t="s">
        <v>351</v>
      </c>
      <c r="B34" s="495">
        <v>327</v>
      </c>
      <c r="C34" s="495">
        <v>344</v>
      </c>
      <c r="D34" s="495">
        <v>401</v>
      </c>
      <c r="E34" s="41">
        <v>398</v>
      </c>
      <c r="F34" s="41">
        <v>392</v>
      </c>
    </row>
    <row r="35" spans="1:6">
      <c r="A35" s="500" t="s">
        <v>352</v>
      </c>
      <c r="B35" s="495">
        <v>129</v>
      </c>
      <c r="C35" s="495">
        <v>127</v>
      </c>
      <c r="D35" s="495">
        <v>141</v>
      </c>
      <c r="E35" s="41">
        <v>146</v>
      </c>
      <c r="F35" s="41">
        <v>90</v>
      </c>
    </row>
    <row r="36" spans="1:6" ht="13.5" thickBot="1">
      <c r="A36" s="1492" t="s">
        <v>353</v>
      </c>
      <c r="B36" s="1486">
        <v>65</v>
      </c>
      <c r="C36" s="1486">
        <v>53</v>
      </c>
      <c r="D36" s="1486">
        <v>42</v>
      </c>
      <c r="E36" s="53">
        <v>58</v>
      </c>
      <c r="F36" s="1796">
        <v>64</v>
      </c>
    </row>
    <row r="37" spans="1:6">
      <c r="A37" s="500"/>
      <c r="B37" s="495"/>
      <c r="C37" s="495"/>
      <c r="D37" s="495"/>
      <c r="E37" s="494"/>
    </row>
    <row r="38" spans="1:6" ht="18.75" customHeight="1">
      <c r="A38" s="1994" t="s">
        <v>354</v>
      </c>
      <c r="B38" s="1994"/>
      <c r="C38" s="1994"/>
      <c r="D38" s="1994"/>
      <c r="E38" s="1487"/>
      <c r="F38" s="369"/>
    </row>
    <row r="39" spans="1:6" ht="18" customHeight="1">
      <c r="A39" s="1493"/>
      <c r="B39" s="1494">
        <v>2020</v>
      </c>
      <c r="C39" s="1494">
        <v>2021</v>
      </c>
      <c r="D39" s="1494">
        <v>2022</v>
      </c>
      <c r="E39" s="1490">
        <v>2023</v>
      </c>
      <c r="F39" s="1691">
        <v>2024</v>
      </c>
    </row>
    <row r="40" spans="1:6">
      <c r="A40" s="498" t="s">
        <v>38</v>
      </c>
      <c r="B40" s="501">
        <v>5268</v>
      </c>
      <c r="C40" s="501">
        <v>5427</v>
      </c>
      <c r="D40" s="502">
        <v>5177</v>
      </c>
      <c r="E40" s="669">
        <v>5100</v>
      </c>
      <c r="F40" s="71">
        <v>5042</v>
      </c>
    </row>
    <row r="41" spans="1:6">
      <c r="A41" s="500" t="s">
        <v>355</v>
      </c>
      <c r="B41" s="493">
        <v>1180</v>
      </c>
      <c r="C41" s="493">
        <v>1183</v>
      </c>
      <c r="D41" s="493">
        <v>1055</v>
      </c>
      <c r="E41" s="88">
        <v>1096</v>
      </c>
      <c r="F41" s="41">
        <v>1185</v>
      </c>
    </row>
    <row r="42" spans="1:6">
      <c r="A42" s="500" t="s">
        <v>356</v>
      </c>
      <c r="B42" s="493">
        <v>366</v>
      </c>
      <c r="C42" s="493">
        <v>375</v>
      </c>
      <c r="D42" s="493">
        <v>539</v>
      </c>
      <c r="E42" s="88">
        <v>559</v>
      </c>
      <c r="F42" s="671">
        <v>573</v>
      </c>
    </row>
    <row r="43" spans="1:6">
      <c r="A43" s="500" t="s">
        <v>357</v>
      </c>
      <c r="B43" s="493">
        <v>1055</v>
      </c>
      <c r="C43" s="493">
        <v>1065</v>
      </c>
      <c r="D43" s="493">
        <v>1000</v>
      </c>
      <c r="E43" s="88">
        <v>1070</v>
      </c>
      <c r="F43" s="671">
        <v>933</v>
      </c>
    </row>
    <row r="44" spans="1:6">
      <c r="A44" s="503" t="s">
        <v>358</v>
      </c>
      <c r="B44" s="493">
        <v>110</v>
      </c>
      <c r="C44" s="493">
        <v>110</v>
      </c>
      <c r="D44" s="493">
        <v>110</v>
      </c>
      <c r="E44" s="88">
        <v>110</v>
      </c>
      <c r="F44" s="671">
        <v>110</v>
      </c>
    </row>
    <row r="45" spans="1:6">
      <c r="A45" s="503" t="s">
        <v>359</v>
      </c>
      <c r="B45" s="493">
        <v>488</v>
      </c>
      <c r="C45" s="493">
        <v>488</v>
      </c>
      <c r="D45" s="493">
        <v>308</v>
      </c>
      <c r="E45" s="88">
        <v>290</v>
      </c>
      <c r="F45" s="671">
        <v>250</v>
      </c>
    </row>
    <row r="46" spans="1:6">
      <c r="A46" s="503" t="s">
        <v>360</v>
      </c>
      <c r="B46" s="493">
        <v>355</v>
      </c>
      <c r="C46" s="493">
        <v>335</v>
      </c>
      <c r="D46" s="493">
        <v>383</v>
      </c>
      <c r="E46" s="88">
        <v>253</v>
      </c>
      <c r="F46" s="671">
        <v>237</v>
      </c>
    </row>
    <row r="47" spans="1:6">
      <c r="A47" s="503" t="s">
        <v>361</v>
      </c>
      <c r="B47" s="493">
        <v>121</v>
      </c>
      <c r="C47" s="493">
        <v>121</v>
      </c>
      <c r="D47" s="493">
        <v>118</v>
      </c>
      <c r="E47" s="398">
        <v>128</v>
      </c>
      <c r="F47" s="671">
        <v>123</v>
      </c>
    </row>
    <row r="48" spans="1:6" ht="13.5" customHeight="1">
      <c r="A48" s="503" t="s">
        <v>362</v>
      </c>
      <c r="B48" s="493">
        <v>166</v>
      </c>
      <c r="C48" s="493">
        <v>166</v>
      </c>
      <c r="D48" s="493">
        <v>163</v>
      </c>
      <c r="E48" s="88">
        <v>153</v>
      </c>
      <c r="F48" s="671">
        <v>153</v>
      </c>
    </row>
    <row r="49" spans="1:6">
      <c r="A49" s="503" t="s">
        <v>363</v>
      </c>
      <c r="B49" s="493">
        <v>110</v>
      </c>
      <c r="C49" s="493">
        <v>11</v>
      </c>
      <c r="D49" s="493">
        <v>105</v>
      </c>
      <c r="E49" s="88">
        <v>105</v>
      </c>
      <c r="F49" s="671">
        <v>100</v>
      </c>
    </row>
    <row r="50" spans="1:6">
      <c r="A50" s="503" t="s">
        <v>364</v>
      </c>
      <c r="B50" s="493">
        <v>50</v>
      </c>
      <c r="C50" s="493">
        <v>50</v>
      </c>
      <c r="D50" s="493">
        <v>50</v>
      </c>
      <c r="E50" s="88">
        <v>50</v>
      </c>
      <c r="F50" s="671">
        <v>50</v>
      </c>
    </row>
    <row r="51" spans="1:6">
      <c r="A51" s="503" t="s">
        <v>365</v>
      </c>
      <c r="B51" s="493">
        <v>249</v>
      </c>
      <c r="C51" s="493">
        <v>264</v>
      </c>
      <c r="D51" s="493">
        <v>326</v>
      </c>
      <c r="E51" s="88">
        <v>338</v>
      </c>
      <c r="F51" s="671">
        <v>338</v>
      </c>
    </row>
    <row r="52" spans="1:6">
      <c r="A52" s="503" t="s">
        <v>366</v>
      </c>
      <c r="B52" s="493">
        <v>539</v>
      </c>
      <c r="C52" s="493">
        <v>523</v>
      </c>
      <c r="D52" s="493">
        <v>523</v>
      </c>
      <c r="E52" s="88">
        <v>526</v>
      </c>
      <c r="F52" s="671">
        <v>506</v>
      </c>
    </row>
    <row r="53" spans="1:6">
      <c r="A53" s="503" t="s">
        <v>367</v>
      </c>
      <c r="B53" s="493">
        <v>83</v>
      </c>
      <c r="C53" s="493">
        <v>83</v>
      </c>
      <c r="D53" s="493">
        <v>10</v>
      </c>
      <c r="E53" s="88">
        <v>28</v>
      </c>
      <c r="F53" s="671">
        <v>20</v>
      </c>
    </row>
    <row r="54" spans="1:6">
      <c r="A54" s="503" t="s">
        <v>368</v>
      </c>
      <c r="B54" s="493">
        <v>164</v>
      </c>
      <c r="C54" s="493">
        <v>162</v>
      </c>
      <c r="D54" s="493">
        <v>155</v>
      </c>
      <c r="E54" s="88">
        <v>160</v>
      </c>
      <c r="F54" s="671">
        <v>160</v>
      </c>
    </row>
    <row r="55" spans="1:6">
      <c r="A55" s="1486" t="s">
        <v>889</v>
      </c>
      <c r="B55" s="1495">
        <v>170</v>
      </c>
      <c r="C55" s="1495">
        <v>170</v>
      </c>
      <c r="D55" s="1495">
        <v>190</v>
      </c>
      <c r="E55" s="1375">
        <v>190</v>
      </c>
      <c r="F55" s="53">
        <v>190</v>
      </c>
    </row>
    <row r="56" spans="1:6">
      <c r="A56" s="494"/>
      <c r="B56" s="494"/>
      <c r="C56" s="494"/>
      <c r="D56" s="494"/>
      <c r="E56" s="494"/>
    </row>
  </sheetData>
  <mergeCells count="6">
    <mergeCell ref="A38:D38"/>
    <mergeCell ref="A3:C3"/>
    <mergeCell ref="A12:C12"/>
    <mergeCell ref="A1:D1"/>
    <mergeCell ref="A2:D2"/>
    <mergeCell ref="A11:D11"/>
  </mergeCells>
  <pageMargins left="0.70866141732283472" right="0.70866141732283472" top="0.74803149606299213" bottom="0.74803149606299213" header="0.31496062992125984" footer="0.31496062992125984"/>
  <pageSetup paperSize="9" scale="85" firstPageNumber="19" orientation="portrait" useFirstPageNumber="1" r:id="rId1"/>
  <headerFooter alignWithMargins="0">
    <oddFooter>&amp;C&amp;P</oddFooter>
  </headerFooter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theme="1" tint="0.499984740745262"/>
  </sheetPr>
  <dimension ref="A1:F126"/>
  <sheetViews>
    <sheetView zoomScaleNormal="100" workbookViewId="0">
      <selection activeCell="F88" sqref="F88:F94"/>
    </sheetView>
  </sheetViews>
  <sheetFormatPr defaultRowHeight="12.75"/>
  <cols>
    <col min="1" max="1" width="46.5" customWidth="1"/>
    <col min="2" max="2" width="10.83203125" customWidth="1"/>
    <col min="3" max="3" width="10.33203125" customWidth="1"/>
    <col min="4" max="5" width="11.83203125" customWidth="1"/>
  </cols>
  <sheetData>
    <row r="1" spans="1:6" ht="15.75">
      <c r="A1" s="2000" t="s">
        <v>369</v>
      </c>
      <c r="B1" s="2000"/>
      <c r="C1" s="2000"/>
      <c r="D1" s="2000"/>
    </row>
    <row r="2" spans="1:6">
      <c r="A2" s="1999" t="s">
        <v>370</v>
      </c>
      <c r="B2" s="1999"/>
      <c r="C2" s="1999"/>
      <c r="D2" s="1495"/>
      <c r="E2" s="369"/>
      <c r="F2" s="369"/>
    </row>
    <row r="3" spans="1:6">
      <c r="A3" s="1493"/>
      <c r="B3" s="1496">
        <v>2020</v>
      </c>
      <c r="C3" s="1496">
        <v>2021</v>
      </c>
      <c r="D3" s="1496">
        <v>2022</v>
      </c>
      <c r="E3" s="1496">
        <v>2023</v>
      </c>
      <c r="F3" s="1692">
        <v>2024</v>
      </c>
    </row>
    <row r="4" spans="1:6" ht="36">
      <c r="A4" s="646" t="s">
        <v>1438</v>
      </c>
      <c r="B4" s="499">
        <v>104675</v>
      </c>
      <c r="C4" s="499">
        <v>146510</v>
      </c>
      <c r="D4" s="499">
        <v>354392</v>
      </c>
      <c r="E4" s="669">
        <v>298824</v>
      </c>
      <c r="F4" s="161">
        <v>343803</v>
      </c>
    </row>
    <row r="5" spans="1:6" ht="15.75" customHeight="1">
      <c r="A5" s="495" t="s">
        <v>320</v>
      </c>
      <c r="B5" s="495">
        <v>13863</v>
      </c>
      <c r="C5" s="495">
        <v>9818</v>
      </c>
      <c r="D5" s="495">
        <v>17392</v>
      </c>
      <c r="E5" s="398">
        <v>15842</v>
      </c>
      <c r="F5" s="671">
        <v>21369</v>
      </c>
    </row>
    <row r="6" spans="1:6" ht="13.5" customHeight="1">
      <c r="A6" s="495" t="s">
        <v>321</v>
      </c>
      <c r="B6" s="495">
        <v>420</v>
      </c>
      <c r="C6" s="495">
        <v>503</v>
      </c>
      <c r="D6" s="495">
        <v>1790</v>
      </c>
      <c r="E6" s="88">
        <v>1455</v>
      </c>
      <c r="F6" s="671">
        <v>2730</v>
      </c>
    </row>
    <row r="7" spans="1:6" ht="25.5" customHeight="1">
      <c r="A7" s="540" t="s">
        <v>890</v>
      </c>
      <c r="B7" s="495">
        <v>5606</v>
      </c>
      <c r="C7" s="495">
        <v>6696</v>
      </c>
      <c r="D7" s="495">
        <v>20731</v>
      </c>
      <c r="E7" s="398">
        <v>15986</v>
      </c>
      <c r="F7" s="671">
        <v>13903</v>
      </c>
    </row>
    <row r="8" spans="1:6" ht="15.75" customHeight="1">
      <c r="A8" s="540" t="s">
        <v>1350</v>
      </c>
      <c r="B8" s="495">
        <v>603</v>
      </c>
      <c r="C8" s="495">
        <v>1377</v>
      </c>
      <c r="D8" s="495">
        <v>5045</v>
      </c>
      <c r="E8" s="398">
        <v>4845</v>
      </c>
      <c r="F8" s="671">
        <v>4173</v>
      </c>
    </row>
    <row r="9" spans="1:6">
      <c r="A9" s="495" t="s">
        <v>372</v>
      </c>
      <c r="B9" s="495">
        <v>4083</v>
      </c>
      <c r="C9" s="495">
        <v>9285</v>
      </c>
      <c r="D9" s="495">
        <v>21252</v>
      </c>
      <c r="E9" s="398">
        <v>17076</v>
      </c>
      <c r="F9" s="671">
        <v>19528</v>
      </c>
    </row>
    <row r="10" spans="1:6">
      <c r="A10" s="495" t="s">
        <v>373</v>
      </c>
      <c r="B10" s="495">
        <v>4020</v>
      </c>
      <c r="C10" s="495">
        <v>9529</v>
      </c>
      <c r="D10" s="495">
        <v>20855</v>
      </c>
      <c r="E10" s="398">
        <v>19049</v>
      </c>
      <c r="F10" s="671">
        <v>23194</v>
      </c>
    </row>
    <row r="11" spans="1:6">
      <c r="A11" s="495" t="s">
        <v>374</v>
      </c>
      <c r="B11" s="495">
        <v>2690</v>
      </c>
      <c r="C11" s="495">
        <v>3528</v>
      </c>
      <c r="D11" s="495">
        <v>10126</v>
      </c>
      <c r="E11" s="398">
        <v>8581</v>
      </c>
      <c r="F11" s="671">
        <v>11805</v>
      </c>
    </row>
    <row r="12" spans="1:6">
      <c r="A12" s="495" t="s">
        <v>322</v>
      </c>
      <c r="B12" s="495">
        <v>6207</v>
      </c>
      <c r="C12" s="495">
        <v>4978</v>
      </c>
      <c r="D12" s="495">
        <v>41798</v>
      </c>
      <c r="E12" s="398">
        <v>36541</v>
      </c>
      <c r="F12" s="671">
        <v>41431</v>
      </c>
    </row>
    <row r="13" spans="1:6">
      <c r="A13" s="495" t="s">
        <v>323</v>
      </c>
      <c r="B13" s="495">
        <v>34028</v>
      </c>
      <c r="C13" s="495">
        <v>57763</v>
      </c>
      <c r="D13" s="495">
        <v>87885</v>
      </c>
      <c r="E13" s="398">
        <v>71676</v>
      </c>
      <c r="F13" s="671">
        <v>69147</v>
      </c>
    </row>
    <row r="14" spans="1:6">
      <c r="A14" s="495" t="s">
        <v>375</v>
      </c>
      <c r="B14" s="495">
        <v>4472</v>
      </c>
      <c r="C14" s="495">
        <v>5499</v>
      </c>
      <c r="D14" s="495">
        <v>19786</v>
      </c>
      <c r="E14" s="398">
        <v>13735</v>
      </c>
      <c r="F14" s="671">
        <v>19791</v>
      </c>
    </row>
    <row r="15" spans="1:6">
      <c r="A15" s="495" t="s">
        <v>376</v>
      </c>
      <c r="B15" s="495">
        <v>4185</v>
      </c>
      <c r="C15" s="495">
        <v>6804</v>
      </c>
      <c r="D15" s="495">
        <v>13894</v>
      </c>
      <c r="E15" s="398">
        <v>12442</v>
      </c>
      <c r="F15" s="671">
        <v>16014</v>
      </c>
    </row>
    <row r="16" spans="1:6" ht="26.25" customHeight="1">
      <c r="A16" s="646" t="s">
        <v>852</v>
      </c>
      <c r="B16" s="495">
        <v>4168</v>
      </c>
      <c r="C16" s="495">
        <v>6440</v>
      </c>
      <c r="D16" s="495">
        <v>14453</v>
      </c>
      <c r="E16" s="398">
        <v>12122</v>
      </c>
      <c r="F16" s="671">
        <v>15290</v>
      </c>
    </row>
    <row r="17" spans="1:6">
      <c r="A17" s="495" t="s">
        <v>377</v>
      </c>
      <c r="B17" s="495">
        <v>9543</v>
      </c>
      <c r="C17" s="495">
        <v>11016</v>
      </c>
      <c r="D17" s="495">
        <v>31878</v>
      </c>
      <c r="E17" s="398">
        <v>27333</v>
      </c>
      <c r="F17" s="671">
        <v>36356</v>
      </c>
    </row>
    <row r="18" spans="1:6" ht="12" customHeight="1">
      <c r="A18" s="497" t="s">
        <v>1347</v>
      </c>
      <c r="B18" s="495">
        <v>2892</v>
      </c>
      <c r="C18" s="495">
        <v>5351</v>
      </c>
      <c r="D18" s="495">
        <v>18102</v>
      </c>
      <c r="E18" s="398">
        <v>12517</v>
      </c>
      <c r="F18" s="671">
        <v>13125</v>
      </c>
    </row>
    <row r="19" spans="1:6">
      <c r="A19" s="495" t="s">
        <v>1348</v>
      </c>
      <c r="B19" s="495">
        <v>203</v>
      </c>
      <c r="C19" s="495">
        <v>265</v>
      </c>
      <c r="D19" s="495">
        <v>861</v>
      </c>
      <c r="E19" s="398">
        <v>966</v>
      </c>
      <c r="F19" s="671">
        <v>1162</v>
      </c>
    </row>
    <row r="20" spans="1:6">
      <c r="A20" s="495" t="s">
        <v>1349</v>
      </c>
      <c r="B20" s="495">
        <v>350</v>
      </c>
      <c r="C20" s="495">
        <v>501</v>
      </c>
      <c r="D20" s="495">
        <v>1488</v>
      </c>
      <c r="E20" s="398">
        <v>1454</v>
      </c>
      <c r="F20" s="671">
        <v>1791</v>
      </c>
    </row>
    <row r="21" spans="1:6">
      <c r="A21" s="495" t="s">
        <v>378</v>
      </c>
      <c r="B21" s="495">
        <v>422</v>
      </c>
      <c r="C21" s="495">
        <v>508</v>
      </c>
      <c r="D21" s="495">
        <v>1769</v>
      </c>
      <c r="E21" s="398">
        <v>1481</v>
      </c>
      <c r="F21" s="671">
        <v>1787</v>
      </c>
    </row>
    <row r="22" spans="1:6" ht="13.5" thickBot="1">
      <c r="A22" s="1486" t="s">
        <v>379</v>
      </c>
      <c r="B22" s="1486">
        <v>4506</v>
      </c>
      <c r="C22" s="1486">
        <v>4162</v>
      </c>
      <c r="D22" s="1486">
        <v>9127</v>
      </c>
      <c r="E22" s="1497">
        <v>8403</v>
      </c>
      <c r="F22" s="1796">
        <v>9321</v>
      </c>
    </row>
    <row r="23" spans="1:6" ht="12.75" customHeight="1">
      <c r="A23" s="2001" t="s">
        <v>380</v>
      </c>
      <c r="B23" s="2001"/>
      <c r="C23" s="2001"/>
      <c r="D23" s="2001"/>
      <c r="E23" s="1498"/>
    </row>
    <row r="24" spans="1:6" ht="13.5" customHeight="1">
      <c r="A24" s="1994"/>
      <c r="B24" s="1994"/>
      <c r="C24" s="1994"/>
      <c r="D24" s="1994"/>
      <c r="E24" s="369"/>
      <c r="F24" s="369"/>
    </row>
    <row r="25" spans="1:6">
      <c r="A25" s="1493"/>
      <c r="B25" s="1496">
        <v>2020</v>
      </c>
      <c r="C25" s="1496">
        <v>2021</v>
      </c>
      <c r="D25" s="1496">
        <v>2022</v>
      </c>
      <c r="E25" s="1499">
        <v>2023</v>
      </c>
      <c r="F25" s="1692">
        <v>2024</v>
      </c>
    </row>
    <row r="26" spans="1:6">
      <c r="A26" s="506" t="s">
        <v>42</v>
      </c>
      <c r="B26" s="495"/>
      <c r="C26" s="495"/>
      <c r="D26" s="495"/>
    </row>
    <row r="27" spans="1:6">
      <c r="A27" s="500" t="s">
        <v>320</v>
      </c>
      <c r="B27" s="495">
        <v>13863</v>
      </c>
      <c r="C27" s="495">
        <v>9818</v>
      </c>
      <c r="D27" s="493">
        <v>17392</v>
      </c>
      <c r="E27" s="398">
        <v>15842</v>
      </c>
      <c r="F27" s="671">
        <v>21369</v>
      </c>
    </row>
    <row r="28" spans="1:6">
      <c r="A28" s="493" t="s">
        <v>891</v>
      </c>
      <c r="B28" s="493">
        <v>420</v>
      </c>
      <c r="C28" s="493">
        <v>503</v>
      </c>
      <c r="D28" s="493">
        <v>1790</v>
      </c>
      <c r="E28" s="398">
        <v>1455</v>
      </c>
      <c r="F28" s="671">
        <v>2730</v>
      </c>
    </row>
    <row r="29" spans="1:6">
      <c r="A29" s="500" t="s">
        <v>371</v>
      </c>
      <c r="B29" s="495">
        <v>5606</v>
      </c>
      <c r="C29" s="495">
        <v>6696</v>
      </c>
      <c r="D29" s="493">
        <v>20731</v>
      </c>
      <c r="E29" s="398">
        <v>15986</v>
      </c>
      <c r="F29" s="671">
        <v>13903</v>
      </c>
    </row>
    <row r="30" spans="1:6">
      <c r="A30" s="500" t="s">
        <v>381</v>
      </c>
      <c r="B30" s="495">
        <v>2360</v>
      </c>
      <c r="C30" s="495">
        <v>2487</v>
      </c>
      <c r="D30" s="495">
        <v>16160</v>
      </c>
      <c r="E30" s="398">
        <v>17320</v>
      </c>
      <c r="F30" s="671">
        <v>21886</v>
      </c>
    </row>
    <row r="31" spans="1:6">
      <c r="A31" s="500" t="s">
        <v>322</v>
      </c>
      <c r="B31" s="495">
        <v>6207</v>
      </c>
      <c r="C31" s="495">
        <v>4978</v>
      </c>
      <c r="D31" s="495">
        <v>41798</v>
      </c>
      <c r="E31" s="398">
        <v>36541</v>
      </c>
      <c r="F31" s="671">
        <v>41431</v>
      </c>
    </row>
    <row r="32" spans="1:6">
      <c r="A32" s="500" t="s">
        <v>323</v>
      </c>
      <c r="B32" s="495">
        <v>34028</v>
      </c>
      <c r="C32" s="495">
        <v>57763</v>
      </c>
      <c r="D32" s="495">
        <v>87885</v>
      </c>
      <c r="E32" s="398">
        <v>71676</v>
      </c>
      <c r="F32" s="671">
        <v>69147</v>
      </c>
    </row>
    <row r="33" spans="1:6">
      <c r="A33" s="500" t="s">
        <v>324</v>
      </c>
      <c r="B33" s="495">
        <v>4472</v>
      </c>
      <c r="C33" s="495">
        <v>5499</v>
      </c>
      <c r="D33" s="495">
        <v>19786</v>
      </c>
      <c r="E33" s="398">
        <v>13735</v>
      </c>
      <c r="F33" s="671">
        <v>19791</v>
      </c>
    </row>
    <row r="34" spans="1:6">
      <c r="A34" s="507" t="s">
        <v>1346</v>
      </c>
      <c r="B34" s="495"/>
      <c r="C34" s="495"/>
      <c r="D34" s="495"/>
      <c r="E34" s="88"/>
    </row>
    <row r="35" spans="1:6">
      <c r="A35" s="508" t="s">
        <v>312</v>
      </c>
      <c r="B35" s="495"/>
      <c r="C35" s="495"/>
      <c r="D35" s="495"/>
      <c r="E35" s="88"/>
    </row>
    <row r="36" spans="1:6">
      <c r="A36" s="500" t="s">
        <v>320</v>
      </c>
      <c r="B36" s="495">
        <v>1441</v>
      </c>
      <c r="C36" s="495">
        <v>1081</v>
      </c>
      <c r="D36" s="495">
        <v>1433</v>
      </c>
      <c r="E36" s="398">
        <v>1921</v>
      </c>
      <c r="F36" s="398">
        <v>1233</v>
      </c>
    </row>
    <row r="37" spans="1:6">
      <c r="A37" s="500" t="s">
        <v>321</v>
      </c>
      <c r="B37" s="495">
        <v>76</v>
      </c>
      <c r="C37" s="495">
        <v>48</v>
      </c>
      <c r="D37" s="495">
        <v>147</v>
      </c>
      <c r="E37" s="398">
        <v>158</v>
      </c>
      <c r="F37" s="398">
        <v>121</v>
      </c>
    </row>
    <row r="38" spans="1:6">
      <c r="A38" s="500" t="s">
        <v>371</v>
      </c>
      <c r="B38" s="495">
        <v>340</v>
      </c>
      <c r="C38" s="495">
        <v>423</v>
      </c>
      <c r="D38" s="495">
        <v>1075</v>
      </c>
      <c r="E38" s="398">
        <v>895</v>
      </c>
      <c r="F38" s="398">
        <v>885</v>
      </c>
    </row>
    <row r="39" spans="1:6">
      <c r="A39" s="500" t="s">
        <v>382</v>
      </c>
      <c r="B39" s="495">
        <v>157</v>
      </c>
      <c r="C39" s="495">
        <v>199</v>
      </c>
      <c r="D39" s="495">
        <v>845</v>
      </c>
      <c r="E39" s="398">
        <v>877</v>
      </c>
      <c r="F39" s="398">
        <v>1110</v>
      </c>
    </row>
    <row r="40" spans="1:6">
      <c r="A40" s="500" t="s">
        <v>322</v>
      </c>
      <c r="B40" s="495">
        <v>547</v>
      </c>
      <c r="C40" s="495">
        <v>702</v>
      </c>
      <c r="D40" s="495">
        <v>4046</v>
      </c>
      <c r="E40" s="398">
        <v>3606</v>
      </c>
      <c r="F40" s="398">
        <v>3058</v>
      </c>
    </row>
    <row r="41" spans="1:6">
      <c r="A41" s="500" t="s">
        <v>323</v>
      </c>
      <c r="B41" s="495">
        <v>3685</v>
      </c>
      <c r="C41" s="495">
        <v>6958</v>
      </c>
      <c r="D41" s="495">
        <v>8539</v>
      </c>
      <c r="E41" s="398">
        <v>9566</v>
      </c>
      <c r="F41" s="398">
        <v>6171</v>
      </c>
    </row>
    <row r="42" spans="1:6">
      <c r="A42" s="500" t="s">
        <v>324</v>
      </c>
      <c r="B42" s="495">
        <v>669</v>
      </c>
      <c r="C42" s="495">
        <v>829</v>
      </c>
      <c r="D42" s="495">
        <v>2958</v>
      </c>
      <c r="E42" s="398">
        <v>2970</v>
      </c>
      <c r="F42" s="398">
        <v>2318</v>
      </c>
    </row>
    <row r="43" spans="1:6">
      <c r="A43" s="508" t="s">
        <v>313</v>
      </c>
      <c r="B43" s="495"/>
      <c r="C43" s="495"/>
      <c r="D43" s="495"/>
      <c r="E43" s="88"/>
    </row>
    <row r="44" spans="1:6">
      <c r="A44" s="500" t="s">
        <v>320</v>
      </c>
      <c r="B44" s="495">
        <v>1905</v>
      </c>
      <c r="C44" s="495">
        <v>1358</v>
      </c>
      <c r="D44" s="495">
        <v>1576</v>
      </c>
      <c r="E44" s="398">
        <v>1495</v>
      </c>
      <c r="F44" s="398">
        <v>2038</v>
      </c>
    </row>
    <row r="45" spans="1:6">
      <c r="A45" s="500" t="s">
        <v>321</v>
      </c>
      <c r="B45" s="495">
        <v>109</v>
      </c>
      <c r="C45" s="495">
        <v>198</v>
      </c>
      <c r="D45" s="495">
        <v>386</v>
      </c>
      <c r="E45" s="398">
        <v>327</v>
      </c>
      <c r="F45" s="398">
        <v>529</v>
      </c>
    </row>
    <row r="46" spans="1:6">
      <c r="A46" s="500" t="s">
        <v>371</v>
      </c>
      <c r="B46" s="495">
        <v>821</v>
      </c>
      <c r="C46" s="495">
        <v>1243</v>
      </c>
      <c r="D46" s="495">
        <v>2490</v>
      </c>
      <c r="E46" s="398">
        <v>1825</v>
      </c>
      <c r="F46" s="398">
        <v>891</v>
      </c>
    </row>
    <row r="47" spans="1:6">
      <c r="A47" s="500" t="s">
        <v>382</v>
      </c>
      <c r="B47" s="495">
        <v>263</v>
      </c>
      <c r="C47" s="495">
        <v>244</v>
      </c>
      <c r="D47" s="495">
        <v>1534</v>
      </c>
      <c r="E47" s="398">
        <v>1612</v>
      </c>
      <c r="F47" s="398">
        <v>1765</v>
      </c>
    </row>
    <row r="48" spans="1:6" ht="13.5" customHeight="1">
      <c r="A48" s="500" t="s">
        <v>322</v>
      </c>
      <c r="B48" s="495">
        <v>763</v>
      </c>
      <c r="C48" s="495">
        <v>724</v>
      </c>
      <c r="D48" s="495">
        <v>5200</v>
      </c>
      <c r="E48" s="398">
        <v>5149</v>
      </c>
      <c r="F48" s="398">
        <v>5006</v>
      </c>
    </row>
    <row r="49" spans="1:6">
      <c r="A49" s="500" t="s">
        <v>323</v>
      </c>
      <c r="B49" s="495">
        <v>4787</v>
      </c>
      <c r="C49" s="495">
        <v>9850</v>
      </c>
      <c r="D49" s="495">
        <v>13749</v>
      </c>
      <c r="E49" s="398">
        <v>10438</v>
      </c>
      <c r="F49" s="398">
        <v>7429</v>
      </c>
    </row>
    <row r="50" spans="1:6">
      <c r="A50" s="1492" t="s">
        <v>324</v>
      </c>
      <c r="B50" s="1486">
        <v>458</v>
      </c>
      <c r="C50" s="1486">
        <v>578</v>
      </c>
      <c r="D50" s="1486">
        <v>2609</v>
      </c>
      <c r="E50" s="1497">
        <v>2061</v>
      </c>
      <c r="F50" s="1497">
        <v>2165</v>
      </c>
    </row>
    <row r="51" spans="1:6">
      <c r="A51" s="500"/>
      <c r="B51" s="493"/>
      <c r="C51" s="493"/>
      <c r="D51" s="495"/>
      <c r="E51" s="88"/>
    </row>
    <row r="52" spans="1:6">
      <c r="A52" s="500"/>
      <c r="B52" s="493"/>
      <c r="C52" s="493"/>
      <c r="D52" s="495"/>
    </row>
    <row r="53" spans="1:6">
      <c r="A53" s="2002" t="s">
        <v>85</v>
      </c>
      <c r="B53" s="2002"/>
      <c r="C53" s="2002"/>
      <c r="D53" s="2002"/>
      <c r="E53" s="2002"/>
      <c r="F53" s="369"/>
    </row>
    <row r="54" spans="1:6">
      <c r="A54" s="1493"/>
      <c r="B54" s="1496">
        <v>2020</v>
      </c>
      <c r="C54" s="1496">
        <v>2021</v>
      </c>
      <c r="D54" s="1496">
        <v>2022</v>
      </c>
      <c r="E54" s="1499">
        <v>2023</v>
      </c>
      <c r="F54" s="1692">
        <v>2024</v>
      </c>
    </row>
    <row r="55" spans="1:6">
      <c r="A55" s="508" t="s">
        <v>315</v>
      </c>
      <c r="B55" s="495"/>
      <c r="C55" s="495"/>
      <c r="D55" s="495"/>
    </row>
    <row r="56" spans="1:6">
      <c r="A56" s="500" t="s">
        <v>320</v>
      </c>
      <c r="B56" s="495">
        <v>2880</v>
      </c>
      <c r="C56" s="495">
        <v>2183</v>
      </c>
      <c r="D56" s="495">
        <v>4847</v>
      </c>
      <c r="E56" s="398">
        <v>3061</v>
      </c>
      <c r="F56" s="398">
        <v>7016</v>
      </c>
    </row>
    <row r="57" spans="1:6">
      <c r="A57" s="500" t="s">
        <v>321</v>
      </c>
      <c r="B57" s="495">
        <v>61</v>
      </c>
      <c r="C57" s="495">
        <v>107</v>
      </c>
      <c r="D57" s="495">
        <v>301</v>
      </c>
      <c r="E57" s="398">
        <v>212</v>
      </c>
      <c r="F57" s="398">
        <v>688</v>
      </c>
    </row>
    <row r="58" spans="1:6">
      <c r="A58" s="500" t="s">
        <v>371</v>
      </c>
      <c r="B58" s="495">
        <v>620</v>
      </c>
      <c r="C58" s="495">
        <v>766</v>
      </c>
      <c r="D58" s="495">
        <v>5831</v>
      </c>
      <c r="E58" s="398">
        <v>3871</v>
      </c>
      <c r="F58" s="398">
        <v>3917</v>
      </c>
    </row>
    <row r="59" spans="1:6">
      <c r="A59" s="500" t="s">
        <v>381</v>
      </c>
      <c r="B59" s="495">
        <v>853</v>
      </c>
      <c r="C59" s="495">
        <v>879</v>
      </c>
      <c r="D59" s="495">
        <v>6954</v>
      </c>
      <c r="E59" s="398">
        <v>7251</v>
      </c>
      <c r="F59" s="398">
        <v>8062</v>
      </c>
    </row>
    <row r="60" spans="1:6">
      <c r="A60" s="500" t="s">
        <v>322</v>
      </c>
      <c r="B60" s="495">
        <v>1717</v>
      </c>
      <c r="C60" s="495">
        <v>904</v>
      </c>
      <c r="D60" s="495">
        <v>11362</v>
      </c>
      <c r="E60" s="398">
        <v>7838</v>
      </c>
      <c r="F60" s="398">
        <v>11946</v>
      </c>
    </row>
    <row r="61" spans="1:6">
      <c r="A61" s="500" t="s">
        <v>323</v>
      </c>
      <c r="B61" s="495">
        <v>6896</v>
      </c>
      <c r="C61" s="495">
        <v>12598</v>
      </c>
      <c r="D61" s="495">
        <v>24864</v>
      </c>
      <c r="E61" s="398">
        <v>17062</v>
      </c>
      <c r="F61" s="398">
        <v>22357</v>
      </c>
    </row>
    <row r="62" spans="1:6">
      <c r="A62" s="500" t="s">
        <v>324</v>
      </c>
      <c r="B62" s="495">
        <v>1155</v>
      </c>
      <c r="C62" s="495">
        <v>1668</v>
      </c>
      <c r="D62" s="495">
        <v>6787</v>
      </c>
      <c r="E62" s="398">
        <v>2795</v>
      </c>
      <c r="F62" s="398">
        <v>7522</v>
      </c>
    </row>
    <row r="63" spans="1:6">
      <c r="A63" s="508" t="s">
        <v>316</v>
      </c>
      <c r="B63" s="495"/>
      <c r="C63" s="495"/>
      <c r="D63" s="495"/>
      <c r="E63" s="88"/>
    </row>
    <row r="64" spans="1:6">
      <c r="A64" s="500" t="s">
        <v>320</v>
      </c>
      <c r="B64" s="495">
        <v>2431</v>
      </c>
      <c r="C64" s="495">
        <v>2366</v>
      </c>
      <c r="D64" s="495">
        <v>3059</v>
      </c>
      <c r="E64" s="398">
        <v>2958</v>
      </c>
      <c r="F64" s="398">
        <v>4967</v>
      </c>
    </row>
    <row r="65" spans="1:6">
      <c r="A65" s="500" t="s">
        <v>321</v>
      </c>
      <c r="B65" s="495">
        <v>129</v>
      </c>
      <c r="C65" s="495">
        <v>96</v>
      </c>
      <c r="D65" s="495">
        <v>267</v>
      </c>
      <c r="E65" s="398">
        <v>242</v>
      </c>
      <c r="F65" s="398">
        <v>886</v>
      </c>
    </row>
    <row r="66" spans="1:6">
      <c r="A66" s="500" t="s">
        <v>371</v>
      </c>
      <c r="B66" s="495">
        <v>2312</v>
      </c>
      <c r="C66" s="495">
        <v>2720</v>
      </c>
      <c r="D66" s="495">
        <v>5383</v>
      </c>
      <c r="E66" s="398">
        <v>4694</v>
      </c>
      <c r="F66" s="398">
        <v>5243</v>
      </c>
    </row>
    <row r="67" spans="1:6">
      <c r="A67" s="500" t="s">
        <v>381</v>
      </c>
      <c r="B67" s="495">
        <v>573</v>
      </c>
      <c r="C67" s="495">
        <v>536</v>
      </c>
      <c r="D67" s="495">
        <v>3356</v>
      </c>
      <c r="E67" s="398">
        <v>3796</v>
      </c>
      <c r="F67" s="398">
        <v>5760</v>
      </c>
    </row>
    <row r="68" spans="1:6">
      <c r="A68" s="500" t="s">
        <v>322</v>
      </c>
      <c r="B68" s="495">
        <v>1450</v>
      </c>
      <c r="C68" s="495">
        <v>1399</v>
      </c>
      <c r="D68" s="495">
        <v>8510</v>
      </c>
      <c r="E68" s="398">
        <v>8116</v>
      </c>
      <c r="F68" s="398">
        <v>11757</v>
      </c>
    </row>
    <row r="69" spans="1:6">
      <c r="A69" s="500" t="s">
        <v>323</v>
      </c>
      <c r="B69" s="495">
        <v>6612</v>
      </c>
      <c r="C69" s="495">
        <v>10357</v>
      </c>
      <c r="D69" s="495">
        <v>12568</v>
      </c>
      <c r="E69" s="398">
        <v>10161</v>
      </c>
      <c r="F69" s="398">
        <v>14380</v>
      </c>
    </row>
    <row r="70" spans="1:6">
      <c r="A70" s="500" t="s">
        <v>324</v>
      </c>
      <c r="B70" s="495">
        <v>913</v>
      </c>
      <c r="C70" s="495">
        <v>1229</v>
      </c>
      <c r="D70" s="495">
        <v>2043</v>
      </c>
      <c r="E70" s="398">
        <v>1680</v>
      </c>
      <c r="F70" s="398">
        <v>4236</v>
      </c>
    </row>
    <row r="71" spans="1:6">
      <c r="A71" s="508" t="s">
        <v>314</v>
      </c>
      <c r="B71" s="495"/>
      <c r="C71" s="495"/>
      <c r="D71" s="495"/>
      <c r="E71" s="88"/>
    </row>
    <row r="72" spans="1:6">
      <c r="A72" s="500" t="s">
        <v>320</v>
      </c>
      <c r="B72" s="495">
        <v>1375</v>
      </c>
      <c r="C72" s="495">
        <v>562</v>
      </c>
      <c r="D72" s="495">
        <v>2123</v>
      </c>
      <c r="E72" s="398">
        <v>1889</v>
      </c>
      <c r="F72" s="398">
        <v>2216</v>
      </c>
    </row>
    <row r="73" spans="1:6">
      <c r="A73" s="500" t="s">
        <v>321</v>
      </c>
      <c r="B73" s="495">
        <v>1</v>
      </c>
      <c r="C73" s="495">
        <v>4</v>
      </c>
      <c r="D73" s="495">
        <v>252</v>
      </c>
      <c r="E73" s="398">
        <v>105</v>
      </c>
      <c r="F73" s="398">
        <v>87</v>
      </c>
    </row>
    <row r="74" spans="1:6">
      <c r="A74" s="500" t="s">
        <v>371</v>
      </c>
      <c r="B74" s="495">
        <v>177</v>
      </c>
      <c r="C74" s="495">
        <v>345</v>
      </c>
      <c r="D74" s="495">
        <v>2140</v>
      </c>
      <c r="E74" s="398">
        <v>1687</v>
      </c>
      <c r="F74" s="398">
        <v>1112</v>
      </c>
    </row>
    <row r="75" spans="1:6">
      <c r="A75" s="500" t="s">
        <v>381</v>
      </c>
      <c r="B75" s="495">
        <v>93</v>
      </c>
      <c r="C75" s="495">
        <v>237</v>
      </c>
      <c r="D75" s="495">
        <v>919</v>
      </c>
      <c r="E75" s="398">
        <v>1121</v>
      </c>
      <c r="F75" s="398">
        <v>1134</v>
      </c>
    </row>
    <row r="76" spans="1:6">
      <c r="A76" s="500" t="s">
        <v>322</v>
      </c>
      <c r="B76" s="495">
        <v>305</v>
      </c>
      <c r="C76" s="495">
        <v>198</v>
      </c>
      <c r="D76" s="495">
        <v>5224</v>
      </c>
      <c r="E76" s="398">
        <v>4854</v>
      </c>
      <c r="F76" s="398">
        <v>3381</v>
      </c>
    </row>
    <row r="77" spans="1:6">
      <c r="A77" s="500" t="s">
        <v>323</v>
      </c>
      <c r="B77" s="495">
        <v>3140</v>
      </c>
      <c r="C77" s="495">
        <v>5710</v>
      </c>
      <c r="D77" s="495">
        <v>8814</v>
      </c>
      <c r="E77" s="398">
        <v>8269</v>
      </c>
      <c r="F77" s="398">
        <v>7071</v>
      </c>
    </row>
    <row r="78" spans="1:6">
      <c r="A78" s="500" t="s">
        <v>324</v>
      </c>
      <c r="B78" s="495">
        <v>142</v>
      </c>
      <c r="C78" s="495">
        <v>227</v>
      </c>
      <c r="D78" s="495">
        <v>2328</v>
      </c>
      <c r="E78" s="398">
        <v>1842</v>
      </c>
      <c r="F78" s="398">
        <v>1526</v>
      </c>
    </row>
    <row r="79" spans="1:6">
      <c r="A79" s="508" t="s">
        <v>317</v>
      </c>
      <c r="B79" s="495"/>
      <c r="C79" s="495"/>
      <c r="D79" s="495"/>
      <c r="E79" s="88"/>
    </row>
    <row r="80" spans="1:6">
      <c r="A80" s="500" t="s">
        <v>320</v>
      </c>
      <c r="B80" s="495">
        <v>3114</v>
      </c>
      <c r="C80" s="495">
        <v>1849</v>
      </c>
      <c r="D80" s="495">
        <v>3360</v>
      </c>
      <c r="E80" s="398">
        <v>3521</v>
      </c>
      <c r="F80" s="398">
        <v>3273</v>
      </c>
    </row>
    <row r="81" spans="1:6">
      <c r="A81" s="500" t="s">
        <v>321</v>
      </c>
      <c r="B81" s="495">
        <v>39</v>
      </c>
      <c r="C81" s="495">
        <v>47</v>
      </c>
      <c r="D81" s="495">
        <v>373</v>
      </c>
      <c r="E81" s="398">
        <v>342</v>
      </c>
      <c r="F81" s="398">
        <v>386</v>
      </c>
    </row>
    <row r="82" spans="1:6">
      <c r="A82" s="500" t="s">
        <v>371</v>
      </c>
      <c r="B82" s="509">
        <v>1059</v>
      </c>
      <c r="C82" s="509">
        <v>933</v>
      </c>
      <c r="D82" s="495">
        <v>3370</v>
      </c>
      <c r="E82" s="398">
        <v>2580</v>
      </c>
      <c r="F82" s="398">
        <v>1509</v>
      </c>
    </row>
    <row r="83" spans="1:6">
      <c r="A83" s="500" t="s">
        <v>381</v>
      </c>
      <c r="B83" s="509">
        <v>332</v>
      </c>
      <c r="C83" s="509">
        <v>309</v>
      </c>
      <c r="D83" s="495">
        <v>2194</v>
      </c>
      <c r="E83" s="398">
        <v>2274</v>
      </c>
      <c r="F83" s="398">
        <v>3655</v>
      </c>
    </row>
    <row r="84" spans="1:6">
      <c r="A84" s="500" t="s">
        <v>322</v>
      </c>
      <c r="B84" s="509">
        <v>1222</v>
      </c>
      <c r="C84" s="509">
        <v>952</v>
      </c>
      <c r="D84" s="495">
        <v>6645</v>
      </c>
      <c r="E84" s="398">
        <v>5972</v>
      </c>
      <c r="F84" s="398">
        <v>5295</v>
      </c>
    </row>
    <row r="85" spans="1:6">
      <c r="A85" s="500" t="s">
        <v>323</v>
      </c>
      <c r="B85" s="509">
        <v>7425</v>
      </c>
      <c r="C85" s="509">
        <v>10123</v>
      </c>
      <c r="D85" s="495">
        <v>15871</v>
      </c>
      <c r="E85" s="398">
        <v>13135</v>
      </c>
      <c r="F85" s="398">
        <v>9476</v>
      </c>
    </row>
    <row r="86" spans="1:6">
      <c r="A86" s="500" t="s">
        <v>324</v>
      </c>
      <c r="B86" s="495">
        <v>695</v>
      </c>
      <c r="C86" s="495">
        <v>597</v>
      </c>
      <c r="D86" s="495">
        <v>2143</v>
      </c>
      <c r="E86" s="398">
        <v>1777</v>
      </c>
      <c r="F86" s="398">
        <v>1462</v>
      </c>
    </row>
    <row r="87" spans="1:6">
      <c r="A87" s="508" t="s">
        <v>318</v>
      </c>
      <c r="B87" s="495"/>
      <c r="C87" s="495"/>
      <c r="D87" s="495"/>
      <c r="E87" s="88"/>
    </row>
    <row r="88" spans="1:6">
      <c r="A88" s="500" t="s">
        <v>320</v>
      </c>
      <c r="B88" s="495">
        <v>717</v>
      </c>
      <c r="C88" s="495">
        <v>419</v>
      </c>
      <c r="D88" s="495">
        <v>994</v>
      </c>
      <c r="E88" s="398">
        <v>997</v>
      </c>
      <c r="F88" s="398">
        <v>626</v>
      </c>
    </row>
    <row r="89" spans="1:6">
      <c r="A89" s="500" t="s">
        <v>321</v>
      </c>
      <c r="B89" s="495">
        <v>5</v>
      </c>
      <c r="C89" s="495">
        <v>3</v>
      </c>
      <c r="D89" s="495">
        <v>64</v>
      </c>
      <c r="E89" s="398">
        <v>69</v>
      </c>
      <c r="F89" s="398">
        <v>33</v>
      </c>
    </row>
    <row r="90" spans="1:6">
      <c r="A90" s="500" t="s">
        <v>371</v>
      </c>
      <c r="B90" s="495">
        <v>277</v>
      </c>
      <c r="C90" s="495">
        <v>266</v>
      </c>
      <c r="D90" s="495">
        <v>442</v>
      </c>
      <c r="E90" s="398">
        <v>434</v>
      </c>
      <c r="F90" s="398">
        <v>346</v>
      </c>
    </row>
    <row r="91" spans="1:6">
      <c r="A91" s="500" t="s">
        <v>381</v>
      </c>
      <c r="B91" s="495">
        <v>89</v>
      </c>
      <c r="C91" s="495">
        <v>83</v>
      </c>
      <c r="D91" s="495">
        <v>358</v>
      </c>
      <c r="E91" s="398">
        <v>389</v>
      </c>
      <c r="F91" s="398">
        <v>400</v>
      </c>
    </row>
    <row r="92" spans="1:6">
      <c r="A92" s="500" t="s">
        <v>322</v>
      </c>
      <c r="B92" s="495">
        <v>203</v>
      </c>
      <c r="C92" s="495">
        <v>99</v>
      </c>
      <c r="D92" s="495">
        <v>811</v>
      </c>
      <c r="E92" s="398">
        <v>1006</v>
      </c>
      <c r="F92" s="398">
        <v>988</v>
      </c>
    </row>
    <row r="93" spans="1:6">
      <c r="A93" s="500" t="s">
        <v>323</v>
      </c>
      <c r="B93" s="495">
        <v>1483</v>
      </c>
      <c r="C93" s="495">
        <v>2167</v>
      </c>
      <c r="D93" s="495">
        <v>3480</v>
      </c>
      <c r="E93" s="398">
        <v>3045</v>
      </c>
      <c r="F93" s="398">
        <v>2263</v>
      </c>
    </row>
    <row r="94" spans="1:6" ht="13.5" thickBot="1">
      <c r="A94" s="1495" t="s">
        <v>853</v>
      </c>
      <c r="B94" s="1495">
        <v>256</v>
      </c>
      <c r="C94" s="1495">
        <v>195</v>
      </c>
      <c r="D94" s="1495">
        <v>678</v>
      </c>
      <c r="E94" s="346">
        <v>610</v>
      </c>
      <c r="F94" s="1812">
        <v>562</v>
      </c>
    </row>
    <row r="95" spans="1:6">
      <c r="A95" s="54"/>
      <c r="B95" s="54"/>
      <c r="C95" s="54"/>
      <c r="D95" s="54"/>
    </row>
    <row r="115" spans="1:4">
      <c r="A115" s="505"/>
    </row>
    <row r="118" spans="1:4" ht="24.75" customHeight="1"/>
    <row r="126" spans="1:4">
      <c r="A126" s="493"/>
      <c r="B126" s="493"/>
      <c r="C126" s="493"/>
      <c r="D126" s="493"/>
    </row>
  </sheetData>
  <mergeCells count="4">
    <mergeCell ref="A2:C2"/>
    <mergeCell ref="A1:D1"/>
    <mergeCell ref="A23:D24"/>
    <mergeCell ref="A53:E53"/>
  </mergeCells>
  <pageMargins left="0.70866141732283472" right="0.70866141732283472" top="0.74803149606299213" bottom="0.74803149606299213" header="0.31496062992125984" footer="0.31496062992125984"/>
  <pageSetup paperSize="9" scale="95" firstPageNumber="19" orientation="portrait" useFirstPageNumber="1" r:id="rId1"/>
  <headerFooter alignWithMargins="0">
    <oddFooter>&amp;C&amp;P</oddFooter>
  </headerFooter>
  <rowBreaks count="1" manualBreakCount="1">
    <brk id="51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theme="1" tint="0.499984740745262"/>
  </sheetPr>
  <dimension ref="A1:F48"/>
  <sheetViews>
    <sheetView workbookViewId="0">
      <selection activeCell="F45" sqref="F45"/>
    </sheetView>
  </sheetViews>
  <sheetFormatPr defaultRowHeight="12.75"/>
  <cols>
    <col min="1" max="1" width="47.1640625" customWidth="1"/>
    <col min="2" max="5" width="11.83203125" customWidth="1"/>
  </cols>
  <sheetData>
    <row r="1" spans="1:6">
      <c r="A1" s="1996" t="s">
        <v>384</v>
      </c>
      <c r="B1" s="1996"/>
      <c r="C1" s="1996"/>
      <c r="D1" s="1996"/>
      <c r="E1" s="494"/>
    </row>
    <row r="2" spans="1:6" ht="15.75" customHeight="1">
      <c r="A2" s="2004" t="s">
        <v>854</v>
      </c>
      <c r="B2" s="2004"/>
      <c r="C2" s="2004"/>
      <c r="D2" s="2004"/>
      <c r="E2" s="494"/>
    </row>
    <row r="3" spans="1:6">
      <c r="A3" s="2003" t="s">
        <v>254</v>
      </c>
      <c r="B3" s="2003"/>
      <c r="C3" s="2003"/>
      <c r="D3" s="2003"/>
      <c r="E3" s="1487"/>
      <c r="F3" s="369"/>
    </row>
    <row r="4" spans="1:6">
      <c r="A4" s="1500"/>
      <c r="B4" s="1501">
        <v>2020</v>
      </c>
      <c r="C4" s="1501">
        <v>2021</v>
      </c>
      <c r="D4" s="1501">
        <v>2022</v>
      </c>
      <c r="E4" s="1502">
        <v>2023</v>
      </c>
      <c r="F4" s="1693">
        <v>2024</v>
      </c>
    </row>
    <row r="5" spans="1:6">
      <c r="A5" s="510" t="s">
        <v>385</v>
      </c>
      <c r="B5" s="495">
        <v>411</v>
      </c>
      <c r="C5" s="495">
        <v>430</v>
      </c>
      <c r="D5" s="495">
        <v>472</v>
      </c>
      <c r="E5" s="41">
        <v>505</v>
      </c>
      <c r="F5" s="41">
        <v>523</v>
      </c>
    </row>
    <row r="6" spans="1:6">
      <c r="A6" s="510" t="s">
        <v>386</v>
      </c>
      <c r="B6" s="495">
        <v>546</v>
      </c>
      <c r="C6" s="495">
        <v>551</v>
      </c>
      <c r="D6" s="495">
        <v>551</v>
      </c>
      <c r="E6" s="41">
        <v>553</v>
      </c>
      <c r="F6" s="41">
        <v>531</v>
      </c>
    </row>
    <row r="7" spans="1:6" ht="24">
      <c r="A7" s="511" t="s">
        <v>855</v>
      </c>
      <c r="B7" s="495">
        <v>3</v>
      </c>
      <c r="C7" s="495">
        <v>3</v>
      </c>
      <c r="D7" s="495">
        <v>3</v>
      </c>
      <c r="E7" s="41">
        <v>3</v>
      </c>
      <c r="F7" s="41">
        <v>3</v>
      </c>
    </row>
    <row r="8" spans="1:6" ht="24">
      <c r="A8" s="511" t="s">
        <v>856</v>
      </c>
      <c r="B8" s="517" t="s">
        <v>60</v>
      </c>
      <c r="C8" s="517" t="s">
        <v>60</v>
      </c>
      <c r="D8" s="517" t="s">
        <v>60</v>
      </c>
      <c r="E8" s="55" t="s">
        <v>60</v>
      </c>
      <c r="F8" s="56" t="s">
        <v>60</v>
      </c>
    </row>
    <row r="9" spans="1:6" ht="13.5" thickBot="1">
      <c r="A9" s="1503" t="s">
        <v>388</v>
      </c>
      <c r="B9" s="1504" t="s">
        <v>60</v>
      </c>
      <c r="C9" s="1504" t="s">
        <v>60</v>
      </c>
      <c r="D9" s="1485" t="s">
        <v>60</v>
      </c>
      <c r="E9" s="1505" t="s">
        <v>60</v>
      </c>
      <c r="F9" s="1813" t="s">
        <v>60</v>
      </c>
    </row>
    <row r="10" spans="1:6" ht="15.75" customHeight="1">
      <c r="A10" s="2007" t="s">
        <v>857</v>
      </c>
      <c r="B10" s="2007"/>
      <c r="C10" s="2007"/>
      <c r="D10" s="2007"/>
      <c r="E10" s="2007"/>
    </row>
    <row r="11" spans="1:6">
      <c r="A11" s="2003" t="s">
        <v>383</v>
      </c>
      <c r="B11" s="2003"/>
      <c r="C11" s="2003"/>
      <c r="D11" s="1495"/>
      <c r="E11" s="1487"/>
      <c r="F11" s="369"/>
    </row>
    <row r="12" spans="1:6">
      <c r="A12" s="1500"/>
      <c r="B12" s="1494">
        <v>2020</v>
      </c>
      <c r="C12" s="1494">
        <v>2021</v>
      </c>
      <c r="D12" s="1494">
        <v>2022</v>
      </c>
      <c r="E12" s="1502">
        <v>2023</v>
      </c>
      <c r="F12" s="1656">
        <v>2024</v>
      </c>
    </row>
    <row r="13" spans="1:6">
      <c r="A13" s="497" t="s">
        <v>385</v>
      </c>
      <c r="B13" s="495">
        <v>35456</v>
      </c>
      <c r="C13" s="495">
        <v>36433</v>
      </c>
      <c r="D13" s="495">
        <v>41411</v>
      </c>
      <c r="E13" s="671">
        <v>46856</v>
      </c>
      <c r="F13" s="671">
        <v>51625</v>
      </c>
    </row>
    <row r="14" spans="1:6">
      <c r="A14" s="497" t="s">
        <v>386</v>
      </c>
      <c r="B14" s="495">
        <v>266249</v>
      </c>
      <c r="C14" s="495">
        <v>274086</v>
      </c>
      <c r="D14" s="495">
        <v>281582</v>
      </c>
      <c r="E14" s="671">
        <v>289665</v>
      </c>
      <c r="F14" s="671">
        <v>279942</v>
      </c>
    </row>
    <row r="15" spans="1:6">
      <c r="A15" s="497" t="s">
        <v>387</v>
      </c>
      <c r="B15" s="495">
        <v>2006</v>
      </c>
      <c r="C15" s="495">
        <v>2079</v>
      </c>
      <c r="D15" s="495">
        <v>2376</v>
      </c>
      <c r="E15" s="671">
        <v>2477</v>
      </c>
      <c r="F15" s="671">
        <v>2649</v>
      </c>
    </row>
    <row r="16" spans="1:6" ht="13.5" thickBot="1">
      <c r="A16" s="1506" t="s">
        <v>388</v>
      </c>
      <c r="B16" s="1504" t="s">
        <v>60</v>
      </c>
      <c r="C16" s="1504" t="s">
        <v>60</v>
      </c>
      <c r="D16" s="1504" t="s">
        <v>60</v>
      </c>
      <c r="E16" s="1507" t="s">
        <v>60</v>
      </c>
      <c r="F16" s="1814" t="s">
        <v>60</v>
      </c>
    </row>
    <row r="17" spans="1:6" ht="27.75" customHeight="1">
      <c r="A17" s="2008" t="s">
        <v>858</v>
      </c>
      <c r="B17" s="2008"/>
      <c r="C17" s="2008"/>
      <c r="D17" s="2008"/>
      <c r="E17" s="2008"/>
    </row>
    <row r="18" spans="1:6">
      <c r="A18" s="2003" t="s">
        <v>141</v>
      </c>
      <c r="B18" s="2003"/>
      <c r="C18" s="2003"/>
      <c r="D18" s="1508"/>
      <c r="E18" s="1487"/>
      <c r="F18" s="369"/>
    </row>
    <row r="19" spans="1:6">
      <c r="A19" s="1500"/>
      <c r="B19" s="1501">
        <v>2020</v>
      </c>
      <c r="C19" s="1501">
        <v>2021</v>
      </c>
      <c r="D19" s="1501">
        <v>2022</v>
      </c>
      <c r="E19" s="1690">
        <v>2023</v>
      </c>
      <c r="F19" s="1557">
        <v>2024</v>
      </c>
    </row>
    <row r="20" spans="1:6">
      <c r="A20" s="497" t="s">
        <v>386</v>
      </c>
      <c r="B20" s="512">
        <v>9249</v>
      </c>
      <c r="C20" s="512">
        <v>9897</v>
      </c>
      <c r="D20" s="513">
        <v>9617</v>
      </c>
      <c r="E20" s="672">
        <v>10824</v>
      </c>
      <c r="F20" s="41">
        <v>2938</v>
      </c>
    </row>
    <row r="21" spans="1:6">
      <c r="A21" s="497" t="s">
        <v>387</v>
      </c>
      <c r="B21" s="514">
        <v>568</v>
      </c>
      <c r="C21" s="514">
        <v>597</v>
      </c>
      <c r="D21" s="495">
        <v>643</v>
      </c>
      <c r="E21" s="41">
        <v>597</v>
      </c>
      <c r="F21" s="671">
        <v>19236</v>
      </c>
    </row>
    <row r="22" spans="1:6">
      <c r="A22" s="1509" t="s">
        <v>388</v>
      </c>
      <c r="B22" s="1510" t="s">
        <v>60</v>
      </c>
      <c r="C22" s="1510" t="s">
        <v>60</v>
      </c>
      <c r="D22" s="1510" t="s">
        <v>60</v>
      </c>
      <c r="E22" s="1507" t="s">
        <v>60</v>
      </c>
      <c r="F22" s="41"/>
    </row>
    <row r="23" spans="1:6" ht="31.5" customHeight="1" thickBot="1">
      <c r="A23" s="2009" t="s">
        <v>1351</v>
      </c>
      <c r="B23" s="2009"/>
      <c r="C23" s="2009"/>
      <c r="D23" s="2009"/>
      <c r="E23" s="2009"/>
      <c r="F23" s="1814" t="s">
        <v>60</v>
      </c>
    </row>
    <row r="24" spans="1:6">
      <c r="A24" s="2003" t="s">
        <v>383</v>
      </c>
      <c r="B24" s="2003"/>
      <c r="C24" s="2003"/>
      <c r="D24" s="1495"/>
      <c r="E24" s="1487"/>
      <c r="F24" s="369"/>
    </row>
    <row r="25" spans="1:6">
      <c r="A25" s="1500"/>
      <c r="B25" s="1494">
        <v>2020</v>
      </c>
      <c r="C25" s="1494">
        <v>2021</v>
      </c>
      <c r="D25" s="1494">
        <v>2022</v>
      </c>
      <c r="E25" s="1694">
        <v>2023</v>
      </c>
      <c r="F25" s="1691">
        <v>2024</v>
      </c>
    </row>
    <row r="26" spans="1:6">
      <c r="A26" s="497" t="s">
        <v>385</v>
      </c>
      <c r="B26" s="495">
        <v>1753</v>
      </c>
      <c r="C26" s="495">
        <v>2932</v>
      </c>
      <c r="D26" s="495">
        <v>2266</v>
      </c>
      <c r="E26" s="671">
        <v>2559</v>
      </c>
      <c r="F26" s="41">
        <v>2938</v>
      </c>
    </row>
    <row r="27" spans="1:6">
      <c r="A27" s="497" t="s">
        <v>386</v>
      </c>
      <c r="B27" s="495">
        <v>17703</v>
      </c>
      <c r="C27" s="495">
        <v>17579</v>
      </c>
      <c r="D27" s="495">
        <v>19238</v>
      </c>
      <c r="E27" s="671">
        <v>20019</v>
      </c>
      <c r="F27" s="671">
        <v>19236</v>
      </c>
    </row>
    <row r="28" spans="1:6">
      <c r="A28" s="497" t="s">
        <v>387</v>
      </c>
      <c r="B28" s="495">
        <v>106</v>
      </c>
      <c r="C28" s="495">
        <v>108</v>
      </c>
      <c r="D28" s="495">
        <v>109</v>
      </c>
      <c r="E28" s="41">
        <v>114</v>
      </c>
      <c r="F28" s="41">
        <v>181</v>
      </c>
    </row>
    <row r="29" spans="1:6" ht="13.5" thickBot="1">
      <c r="A29" s="1511" t="s">
        <v>388</v>
      </c>
      <c r="B29" s="1504" t="s">
        <v>60</v>
      </c>
      <c r="C29" s="1504" t="s">
        <v>60</v>
      </c>
      <c r="D29" s="1504" t="s">
        <v>60</v>
      </c>
      <c r="E29" s="1507" t="s">
        <v>60</v>
      </c>
      <c r="F29" s="1814" t="s">
        <v>60</v>
      </c>
    </row>
    <row r="30" spans="1:6" ht="35.25" customHeight="1">
      <c r="A30" s="2006" t="s">
        <v>1576</v>
      </c>
      <c r="B30" s="2006"/>
      <c r="C30" s="2006"/>
      <c r="D30" s="2006"/>
      <c r="E30" s="2006"/>
      <c r="F30" s="1553"/>
    </row>
    <row r="31" spans="1:6">
      <c r="A31" s="1500"/>
      <c r="B31" s="1501">
        <v>2020</v>
      </c>
      <c r="C31" s="1501">
        <v>2021</v>
      </c>
      <c r="D31" s="1501">
        <v>2022</v>
      </c>
      <c r="E31" s="1490">
        <v>2023</v>
      </c>
      <c r="F31" s="1501">
        <v>2024</v>
      </c>
    </row>
    <row r="32" spans="1:6">
      <c r="A32" s="497" t="s">
        <v>389</v>
      </c>
      <c r="B32" s="514">
        <v>14</v>
      </c>
      <c r="C32" s="514">
        <v>14</v>
      </c>
      <c r="D32" s="495">
        <v>7</v>
      </c>
      <c r="E32" s="41">
        <v>7</v>
      </c>
      <c r="F32" s="41">
        <v>7</v>
      </c>
    </row>
    <row r="33" spans="1:6" ht="24">
      <c r="A33" s="97" t="s">
        <v>892</v>
      </c>
      <c r="B33" s="514">
        <v>1232</v>
      </c>
      <c r="C33" s="514">
        <v>1496</v>
      </c>
      <c r="D33" s="495">
        <v>627</v>
      </c>
      <c r="E33" s="41">
        <v>718</v>
      </c>
      <c r="F33" s="41">
        <v>718</v>
      </c>
    </row>
    <row r="34" spans="1:6" ht="24">
      <c r="A34" s="515" t="s">
        <v>893</v>
      </c>
      <c r="B34" s="514">
        <v>286</v>
      </c>
      <c r="C34" s="514">
        <v>244</v>
      </c>
      <c r="D34" s="495">
        <v>91</v>
      </c>
      <c r="E34" s="41">
        <v>109</v>
      </c>
      <c r="F34" s="41">
        <v>109</v>
      </c>
    </row>
    <row r="35" spans="1:6">
      <c r="A35" s="497" t="s">
        <v>390</v>
      </c>
      <c r="B35" s="514">
        <v>7</v>
      </c>
      <c r="C35" s="514">
        <v>7</v>
      </c>
      <c r="D35" s="495">
        <v>7</v>
      </c>
      <c r="E35" s="41">
        <v>7</v>
      </c>
      <c r="F35" s="41">
        <v>7</v>
      </c>
    </row>
    <row r="36" spans="1:6" ht="24">
      <c r="A36" s="97" t="s">
        <v>894</v>
      </c>
      <c r="B36" s="516">
        <v>863</v>
      </c>
      <c r="C36" s="516">
        <v>741</v>
      </c>
      <c r="D36" s="495">
        <v>833</v>
      </c>
      <c r="E36" s="90">
        <v>833</v>
      </c>
      <c r="F36" s="90">
        <v>833</v>
      </c>
    </row>
    <row r="37" spans="1:6" ht="24.75" thickBot="1">
      <c r="A37" s="1512" t="s">
        <v>895</v>
      </c>
      <c r="B37" s="1513">
        <v>149</v>
      </c>
      <c r="C37" s="1513">
        <v>143</v>
      </c>
      <c r="D37" s="1486">
        <v>141</v>
      </c>
      <c r="E37" s="53">
        <v>141</v>
      </c>
      <c r="F37" s="1796">
        <v>144</v>
      </c>
    </row>
    <row r="38" spans="1:6" ht="22.5" customHeight="1">
      <c r="A38" s="2005" t="s">
        <v>391</v>
      </c>
      <c r="B38" s="2005"/>
      <c r="C38" s="2005"/>
      <c r="D38" s="2005"/>
      <c r="E38" s="494"/>
    </row>
    <row r="39" spans="1:6">
      <c r="A39" s="2003" t="s">
        <v>254</v>
      </c>
      <c r="B39" s="2003"/>
      <c r="C39" s="2003"/>
      <c r="D39" s="1495"/>
      <c r="E39" s="1487"/>
      <c r="F39" s="369"/>
    </row>
    <row r="40" spans="1:6">
      <c r="A40" s="1500"/>
      <c r="B40" s="1501">
        <v>2020</v>
      </c>
      <c r="C40" s="1501">
        <v>2021</v>
      </c>
      <c r="D40" s="1501">
        <v>2022</v>
      </c>
      <c r="E40" s="1490">
        <v>2023</v>
      </c>
      <c r="F40" s="1693">
        <v>2024</v>
      </c>
    </row>
    <row r="41" spans="1:6">
      <c r="A41" s="497" t="s">
        <v>392</v>
      </c>
      <c r="B41" s="514">
        <v>182</v>
      </c>
      <c r="C41" s="514">
        <v>182</v>
      </c>
      <c r="D41" s="495">
        <v>183</v>
      </c>
      <c r="E41" s="41">
        <v>183</v>
      </c>
      <c r="F41" s="41">
        <v>181</v>
      </c>
    </row>
    <row r="42" spans="1:6">
      <c r="A42" s="497" t="s">
        <v>393</v>
      </c>
      <c r="B42" s="514">
        <v>124</v>
      </c>
      <c r="C42" s="514">
        <v>124</v>
      </c>
      <c r="D42" s="495">
        <v>124</v>
      </c>
      <c r="E42" s="41">
        <v>125</v>
      </c>
      <c r="F42" s="41">
        <v>125</v>
      </c>
    </row>
    <row r="43" spans="1:6">
      <c r="A43" s="497" t="s">
        <v>394</v>
      </c>
      <c r="B43" s="514">
        <v>1</v>
      </c>
      <c r="C43" s="514">
        <v>1</v>
      </c>
      <c r="D43" s="495">
        <v>1</v>
      </c>
      <c r="E43" s="41">
        <v>1</v>
      </c>
      <c r="F43" s="41">
        <v>1</v>
      </c>
    </row>
    <row r="44" spans="1:6">
      <c r="A44" s="497" t="s">
        <v>395</v>
      </c>
      <c r="B44" s="514">
        <v>5</v>
      </c>
      <c r="C44" s="514">
        <v>5</v>
      </c>
      <c r="D44" s="495">
        <v>5</v>
      </c>
      <c r="E44" s="41">
        <v>5</v>
      </c>
      <c r="F44" s="41">
        <v>4</v>
      </c>
    </row>
    <row r="45" spans="1:6">
      <c r="A45" s="1509" t="s">
        <v>396</v>
      </c>
      <c r="B45" s="1514">
        <v>8</v>
      </c>
      <c r="C45" s="1514">
        <v>8</v>
      </c>
      <c r="D45" s="1486">
        <v>8</v>
      </c>
      <c r="E45" s="53">
        <v>8</v>
      </c>
      <c r="F45" s="53">
        <v>8</v>
      </c>
    </row>
    <row r="46" spans="1:6">
      <c r="A46" s="494"/>
      <c r="B46" s="494"/>
      <c r="C46" s="494"/>
      <c r="D46" s="494"/>
      <c r="E46" s="494"/>
    </row>
    <row r="47" spans="1:6">
      <c r="A47" s="494"/>
      <c r="B47" s="494"/>
      <c r="C47" s="494"/>
      <c r="D47" s="494"/>
      <c r="E47" s="494"/>
    </row>
    <row r="48" spans="1:6" ht="13.5" customHeight="1">
      <c r="A48" s="494"/>
      <c r="B48" s="494"/>
      <c r="C48" s="494"/>
      <c r="D48" s="494"/>
      <c r="E48" s="494"/>
    </row>
  </sheetData>
  <mergeCells count="12">
    <mergeCell ref="A39:C39"/>
    <mergeCell ref="A11:C11"/>
    <mergeCell ref="A1:D1"/>
    <mergeCell ref="A2:D2"/>
    <mergeCell ref="A3:D3"/>
    <mergeCell ref="A38:D38"/>
    <mergeCell ref="A18:C18"/>
    <mergeCell ref="A24:C24"/>
    <mergeCell ref="A30:E30"/>
    <mergeCell ref="A10:E10"/>
    <mergeCell ref="A17:E17"/>
    <mergeCell ref="A23:E23"/>
  </mergeCells>
  <pageMargins left="0.70866141732283472" right="0.70866141732283472" top="0.74803149606299213" bottom="0.74803149606299213" header="0.31496062992125984" footer="0.31496062992125984"/>
  <pageSetup paperSize="9" scale="85" firstPageNumber="19" orientation="portrait" useFirstPageNumber="1" r:id="rId1"/>
  <headerFooter alignWithMargins="0">
    <oddFooter>&amp;C&amp;P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theme="1" tint="0.499984740745262"/>
  </sheetPr>
  <dimension ref="A1:F50"/>
  <sheetViews>
    <sheetView workbookViewId="0">
      <selection activeCell="H11" sqref="H11"/>
    </sheetView>
  </sheetViews>
  <sheetFormatPr defaultRowHeight="12.75"/>
  <cols>
    <col min="1" max="1" width="39.33203125" customWidth="1"/>
    <col min="2" max="2" width="14.33203125" customWidth="1"/>
    <col min="3" max="3" width="13.33203125" customWidth="1"/>
    <col min="4" max="4" width="13.5" customWidth="1"/>
    <col min="5" max="5" width="11.83203125" customWidth="1"/>
    <col min="6" max="6" width="12.6640625" customWidth="1"/>
  </cols>
  <sheetData>
    <row r="1" spans="1:6" ht="17.25" customHeight="1">
      <c r="A1" s="1996" t="s">
        <v>397</v>
      </c>
      <c r="B1" s="1996"/>
      <c r="C1" s="1996"/>
      <c r="D1" s="1996"/>
      <c r="E1" s="1996"/>
      <c r="F1" s="1996"/>
    </row>
    <row r="2" spans="1:6" ht="19.5" customHeight="1">
      <c r="A2" s="2010" t="s">
        <v>398</v>
      </c>
      <c r="B2" s="2010"/>
      <c r="C2" s="2010"/>
      <c r="D2" s="2010"/>
      <c r="E2" s="2010"/>
      <c r="F2" s="2010"/>
    </row>
    <row r="3" spans="1:6">
      <c r="A3" s="2003" t="s">
        <v>399</v>
      </c>
      <c r="B3" s="2003"/>
      <c r="C3" s="2003"/>
      <c r="D3" s="1495"/>
      <c r="E3" s="346"/>
      <c r="F3" s="346"/>
    </row>
    <row r="4" spans="1:6">
      <c r="A4" s="1515"/>
      <c r="B4" s="1494">
        <v>2020</v>
      </c>
      <c r="C4" s="1494">
        <v>2021</v>
      </c>
      <c r="D4" s="1494">
        <v>2022</v>
      </c>
      <c r="E4" s="1372">
        <v>2023</v>
      </c>
      <c r="F4" s="1688">
        <v>2024</v>
      </c>
    </row>
    <row r="5" spans="1:6">
      <c r="A5" s="518" t="s">
        <v>38</v>
      </c>
      <c r="B5" s="507">
        <v>14036303</v>
      </c>
      <c r="C5" s="507">
        <v>14776554</v>
      </c>
      <c r="D5" s="507">
        <v>14953585</v>
      </c>
      <c r="E5" s="673">
        <v>15172540</v>
      </c>
      <c r="F5" s="1815">
        <v>14346231</v>
      </c>
    </row>
    <row r="6" spans="1:6">
      <c r="A6" s="500" t="s">
        <v>400</v>
      </c>
      <c r="B6" s="495">
        <v>37192</v>
      </c>
      <c r="C6" s="495">
        <v>36744</v>
      </c>
      <c r="D6" s="495">
        <v>36193</v>
      </c>
      <c r="E6" s="41">
        <v>36193</v>
      </c>
      <c r="F6" s="671">
        <v>36193</v>
      </c>
    </row>
    <row r="7" spans="1:6">
      <c r="A7" s="1486" t="s">
        <v>859</v>
      </c>
      <c r="B7" s="1485">
        <v>13999111</v>
      </c>
      <c r="C7" s="1485">
        <v>14739810</v>
      </c>
      <c r="D7" s="1486">
        <v>14917392</v>
      </c>
      <c r="E7" s="53">
        <v>15136347</v>
      </c>
      <c r="F7" s="1802">
        <v>14310038</v>
      </c>
    </row>
    <row r="8" spans="1:6">
      <c r="A8" s="495"/>
      <c r="B8" s="517"/>
      <c r="C8" s="517"/>
      <c r="D8" s="495"/>
      <c r="E8" s="41"/>
      <c r="F8" s="41"/>
    </row>
    <row r="9" spans="1:6">
      <c r="A9" s="495"/>
      <c r="B9" s="517"/>
      <c r="C9" s="517"/>
      <c r="D9" s="495"/>
      <c r="E9" s="41"/>
      <c r="F9" s="41"/>
    </row>
    <row r="10" spans="1:6" ht="18" customHeight="1">
      <c r="A10" s="2012" t="s">
        <v>401</v>
      </c>
      <c r="B10" s="2012"/>
      <c r="C10" s="2012"/>
      <c r="D10" s="2012"/>
      <c r="E10" s="2012"/>
      <c r="F10" s="2012"/>
    </row>
    <row r="11" spans="1:6">
      <c r="A11" s="2003" t="s">
        <v>402</v>
      </c>
      <c r="B11" s="2003"/>
      <c r="C11" s="2003"/>
      <c r="D11" s="1495"/>
      <c r="E11" s="346"/>
      <c r="F11" s="346"/>
    </row>
    <row r="12" spans="1:6">
      <c r="A12" s="1515"/>
      <c r="B12" s="1494">
        <v>2020</v>
      </c>
      <c r="C12" s="1494">
        <v>2021</v>
      </c>
      <c r="D12" s="1494">
        <v>2022</v>
      </c>
      <c r="E12" s="1516">
        <v>2023</v>
      </c>
      <c r="F12" s="1695">
        <v>2024</v>
      </c>
    </row>
    <row r="13" spans="1:6">
      <c r="A13" s="506" t="s">
        <v>403</v>
      </c>
      <c r="B13" s="495">
        <v>10207143</v>
      </c>
      <c r="C13" s="495">
        <v>10344186</v>
      </c>
      <c r="D13" s="495">
        <v>10463139</v>
      </c>
      <c r="E13" s="60">
        <v>10601870</v>
      </c>
      <c r="F13" s="1818">
        <v>10187539</v>
      </c>
    </row>
    <row r="14" spans="1:6">
      <c r="A14" s="506" t="s">
        <v>1352</v>
      </c>
      <c r="B14" s="495"/>
      <c r="C14" s="495"/>
      <c r="D14" s="495"/>
      <c r="E14" s="41"/>
      <c r="F14" s="88"/>
    </row>
    <row r="15" spans="1:6">
      <c r="A15" s="500" t="s">
        <v>404</v>
      </c>
      <c r="B15" s="495">
        <v>304102</v>
      </c>
      <c r="C15" s="495">
        <v>304122</v>
      </c>
      <c r="D15" s="495">
        <v>304123</v>
      </c>
      <c r="E15" s="41">
        <v>304123</v>
      </c>
      <c r="F15" s="1816">
        <v>102.643</v>
      </c>
    </row>
    <row r="16" spans="1:6">
      <c r="A16" s="500" t="s">
        <v>405</v>
      </c>
      <c r="B16" s="495">
        <v>103950</v>
      </c>
      <c r="C16" s="495">
        <v>104550</v>
      </c>
      <c r="D16" s="495">
        <v>104550</v>
      </c>
      <c r="E16" s="41">
        <v>104551</v>
      </c>
      <c r="F16" s="1816">
        <v>82.171000000000006</v>
      </c>
    </row>
    <row r="17" spans="1:6">
      <c r="A17" s="500" t="s">
        <v>406</v>
      </c>
      <c r="B17" s="495">
        <v>94887</v>
      </c>
      <c r="C17" s="495">
        <v>94787</v>
      </c>
      <c r="D17" s="495">
        <v>94787</v>
      </c>
      <c r="E17" s="41">
        <v>94787</v>
      </c>
      <c r="F17" s="1816">
        <v>94.787000000000006</v>
      </c>
    </row>
    <row r="18" spans="1:6">
      <c r="A18" s="500" t="s">
        <v>407</v>
      </c>
      <c r="B18" s="495">
        <v>45175</v>
      </c>
      <c r="C18" s="495">
        <v>45275</v>
      </c>
      <c r="D18" s="495">
        <v>45275</v>
      </c>
      <c r="E18" s="41">
        <v>45276</v>
      </c>
      <c r="F18" s="1816">
        <v>45.276000000000003</v>
      </c>
    </row>
    <row r="19" spans="1:6">
      <c r="A19" s="500" t="s">
        <v>408</v>
      </c>
      <c r="B19" s="517">
        <v>1635314</v>
      </c>
      <c r="C19" s="517">
        <v>1635314</v>
      </c>
      <c r="D19" s="495">
        <v>1272005</v>
      </c>
      <c r="E19" s="41">
        <v>1272005</v>
      </c>
      <c r="F19" s="1816">
        <v>1054.9849999999999</v>
      </c>
    </row>
    <row r="20" spans="1:6" ht="13.5" thickBot="1">
      <c r="A20" s="1492" t="s">
        <v>409</v>
      </c>
      <c r="B20" s="1485">
        <v>61692</v>
      </c>
      <c r="C20" s="1485">
        <v>61692</v>
      </c>
      <c r="D20" s="1486">
        <v>52332</v>
      </c>
      <c r="E20" s="53">
        <v>52332</v>
      </c>
      <c r="F20" s="1817">
        <v>20.512</v>
      </c>
    </row>
    <row r="21" spans="1:6">
      <c r="A21" s="500"/>
      <c r="B21" s="517"/>
      <c r="C21" s="517"/>
      <c r="D21" s="495"/>
      <c r="E21" s="54"/>
      <c r="F21" s="54"/>
    </row>
    <row r="22" spans="1:6">
      <c r="A22" s="500"/>
      <c r="B22" s="517"/>
      <c r="C22" s="517"/>
      <c r="D22" s="495"/>
      <c r="E22" s="54"/>
      <c r="F22" s="54"/>
    </row>
    <row r="23" spans="1:6" ht="18.75" customHeight="1">
      <c r="A23" s="2010" t="s">
        <v>410</v>
      </c>
      <c r="B23" s="2010"/>
      <c r="C23" s="2010"/>
      <c r="D23" s="2010"/>
      <c r="E23" s="2010"/>
      <c r="F23" s="2010"/>
    </row>
    <row r="24" spans="1:6">
      <c r="A24" s="2003" t="s">
        <v>411</v>
      </c>
      <c r="B24" s="2003"/>
      <c r="C24" s="2003"/>
      <c r="D24" s="1495"/>
      <c r="E24" s="346"/>
      <c r="F24" s="346"/>
    </row>
    <row r="25" spans="1:6">
      <c r="A25" s="1515"/>
      <c r="B25" s="1494">
        <v>2020</v>
      </c>
      <c r="C25" s="1494">
        <v>2021</v>
      </c>
      <c r="D25" s="1494">
        <v>2022</v>
      </c>
      <c r="E25" s="1516">
        <v>2023</v>
      </c>
      <c r="F25" s="1695">
        <v>2024</v>
      </c>
    </row>
    <row r="26" spans="1:6">
      <c r="A26" s="97" t="s">
        <v>412</v>
      </c>
      <c r="B26" s="495">
        <v>10.5</v>
      </c>
      <c r="C26" s="495">
        <v>10.4</v>
      </c>
      <c r="D26" s="495">
        <v>10.199999999999999</v>
      </c>
      <c r="E26" s="60">
        <v>10.199999999999999</v>
      </c>
      <c r="F26" s="60">
        <v>10.1</v>
      </c>
    </row>
    <row r="27" spans="1:6">
      <c r="A27" s="497" t="s">
        <v>413</v>
      </c>
      <c r="B27" s="495">
        <v>10.4</v>
      </c>
      <c r="C27" s="495">
        <v>10.3</v>
      </c>
      <c r="D27" s="495">
        <v>10.7</v>
      </c>
      <c r="E27" s="41">
        <v>10.5</v>
      </c>
      <c r="F27" s="41">
        <v>9.8000000000000007</v>
      </c>
    </row>
    <row r="28" spans="1:6" ht="13.5" thickBot="1">
      <c r="A28" s="1486" t="s">
        <v>954</v>
      </c>
      <c r="B28" s="1485">
        <v>10.5</v>
      </c>
      <c r="C28" s="1485">
        <v>10.5</v>
      </c>
      <c r="D28" s="1486">
        <v>10.199999999999999</v>
      </c>
      <c r="E28" s="346">
        <v>10.199999999999999</v>
      </c>
      <c r="F28" s="1796">
        <v>10.199999999999999</v>
      </c>
    </row>
    <row r="29" spans="1:6">
      <c r="A29" s="495"/>
      <c r="B29" s="517"/>
      <c r="C29" s="517"/>
      <c r="D29" s="495"/>
      <c r="E29" s="54"/>
      <c r="F29" s="54"/>
    </row>
    <row r="30" spans="1:6">
      <c r="A30" s="495"/>
      <c r="B30" s="517"/>
      <c r="C30" s="517"/>
      <c r="D30" s="495"/>
      <c r="E30" s="54"/>
      <c r="F30" s="54"/>
    </row>
    <row r="31" spans="1:6" ht="15.75" customHeight="1">
      <c r="A31" s="2011" t="s">
        <v>414</v>
      </c>
      <c r="B31" s="2011"/>
      <c r="C31" s="2011"/>
      <c r="D31" s="2011"/>
      <c r="E31" s="2011"/>
      <c r="F31" s="2011"/>
    </row>
    <row r="32" spans="1:6">
      <c r="A32" s="2003" t="s">
        <v>415</v>
      </c>
      <c r="B32" s="2003"/>
      <c r="C32" s="2003"/>
      <c r="D32" s="2003"/>
      <c r="E32" s="346"/>
      <c r="F32" s="346"/>
    </row>
    <row r="33" spans="1:6">
      <c r="A33" s="1515"/>
      <c r="B33" s="1494">
        <v>2020</v>
      </c>
      <c r="C33" s="1494">
        <v>2021</v>
      </c>
      <c r="D33" s="1494">
        <v>2022</v>
      </c>
      <c r="E33" s="1516">
        <v>2023</v>
      </c>
      <c r="F33" s="1695">
        <v>2024</v>
      </c>
    </row>
    <row r="34" spans="1:6">
      <c r="A34" s="506" t="s">
        <v>42</v>
      </c>
      <c r="B34" s="495">
        <v>10.5</v>
      </c>
      <c r="C34" s="495">
        <v>10.4</v>
      </c>
      <c r="D34" s="495">
        <v>10.199999999999999</v>
      </c>
      <c r="E34" s="60">
        <v>10.199999999999999</v>
      </c>
      <c r="F34" s="60">
        <v>10.1</v>
      </c>
    </row>
    <row r="35" spans="1:6">
      <c r="A35" s="97" t="s">
        <v>43</v>
      </c>
      <c r="B35" s="495"/>
      <c r="C35" s="495"/>
      <c r="D35" s="495"/>
      <c r="E35" s="41"/>
      <c r="F35" s="41"/>
    </row>
    <row r="36" spans="1:6">
      <c r="A36" s="497" t="s">
        <v>44</v>
      </c>
      <c r="B36" s="495">
        <v>12.8</v>
      </c>
      <c r="C36" s="495">
        <v>12.8</v>
      </c>
      <c r="D36" s="495">
        <v>12.2</v>
      </c>
      <c r="E36" s="42">
        <v>12.1</v>
      </c>
      <c r="F36" s="41">
        <v>11.9</v>
      </c>
    </row>
    <row r="37" spans="1:6">
      <c r="A37" s="497" t="s">
        <v>53</v>
      </c>
      <c r="B37" s="495">
        <v>11.3</v>
      </c>
      <c r="C37" s="495">
        <v>11.4</v>
      </c>
      <c r="D37" s="495">
        <v>11.2</v>
      </c>
      <c r="E37" s="42">
        <v>11</v>
      </c>
      <c r="F37" s="42">
        <v>11</v>
      </c>
    </row>
    <row r="38" spans="1:6">
      <c r="A38" s="497" t="s">
        <v>83</v>
      </c>
      <c r="B38" s="495">
        <v>16.100000000000001</v>
      </c>
      <c r="C38" s="495">
        <v>16</v>
      </c>
      <c r="D38" s="520">
        <v>16.2</v>
      </c>
      <c r="E38" s="42">
        <v>16.100000000000001</v>
      </c>
      <c r="F38" s="42">
        <v>16</v>
      </c>
    </row>
    <row r="39" spans="1:6">
      <c r="A39" s="497" t="s">
        <v>46</v>
      </c>
      <c r="B39" s="519">
        <v>10</v>
      </c>
      <c r="C39" s="519">
        <v>10</v>
      </c>
      <c r="D39" s="495">
        <v>9.6999999999999993</v>
      </c>
      <c r="E39" s="42">
        <v>9.6</v>
      </c>
      <c r="F39" s="41">
        <v>9.4</v>
      </c>
    </row>
    <row r="40" spans="1:6">
      <c r="A40" s="497" t="s">
        <v>416</v>
      </c>
      <c r="B40" s="495">
        <v>14.6</v>
      </c>
      <c r="C40" s="495">
        <v>14.5</v>
      </c>
      <c r="D40" s="495">
        <v>14.4</v>
      </c>
      <c r="E40" s="42">
        <v>13.8</v>
      </c>
      <c r="F40" s="41">
        <v>10.5</v>
      </c>
    </row>
    <row r="41" spans="1:6">
      <c r="A41" s="497" t="s">
        <v>47</v>
      </c>
      <c r="B41" s="495">
        <v>10.3</v>
      </c>
      <c r="C41" s="495">
        <v>10.199999999999999</v>
      </c>
      <c r="D41" s="519">
        <v>10</v>
      </c>
      <c r="E41" s="42">
        <v>10</v>
      </c>
      <c r="F41" s="41">
        <v>9.9</v>
      </c>
    </row>
    <row r="42" spans="1:6">
      <c r="A42" s="497" t="s">
        <v>417</v>
      </c>
      <c r="B42" s="510">
        <v>10.5</v>
      </c>
      <c r="C42" s="510">
        <v>10.5</v>
      </c>
      <c r="D42" s="520">
        <v>12.3</v>
      </c>
      <c r="E42" s="42">
        <v>12</v>
      </c>
      <c r="F42" s="41">
        <v>11.8</v>
      </c>
    </row>
    <row r="43" spans="1:6">
      <c r="A43" s="497" t="s">
        <v>48</v>
      </c>
      <c r="B43" s="510">
        <v>8.3000000000000007</v>
      </c>
      <c r="C43" s="510">
        <v>8.3000000000000007</v>
      </c>
      <c r="D43" s="520">
        <v>8.3000000000000007</v>
      </c>
      <c r="E43" s="42">
        <v>8.3000000000000007</v>
      </c>
      <c r="F43" s="41">
        <v>8.1999999999999993</v>
      </c>
    </row>
    <row r="44" spans="1:6">
      <c r="A44" s="497" t="s">
        <v>1439</v>
      </c>
      <c r="B44" s="510">
        <v>8.6</v>
      </c>
      <c r="C44" s="510">
        <v>8.5</v>
      </c>
      <c r="D44" s="520">
        <v>8.6</v>
      </c>
      <c r="E44" s="42">
        <v>8.6</v>
      </c>
      <c r="F44" s="41">
        <v>8.6</v>
      </c>
    </row>
    <row r="45" spans="1:6">
      <c r="A45" s="1517" t="s">
        <v>84</v>
      </c>
      <c r="B45" s="1518">
        <v>11</v>
      </c>
      <c r="C45" s="1518">
        <v>11.2</v>
      </c>
      <c r="D45" s="1486">
        <v>10.5</v>
      </c>
      <c r="E45" s="1519">
        <v>10.8</v>
      </c>
      <c r="F45" s="53">
        <v>11.2</v>
      </c>
    </row>
    <row r="46" spans="1:6">
      <c r="A46" s="495"/>
      <c r="B46" s="517"/>
      <c r="C46" s="517"/>
      <c r="D46" s="495"/>
      <c r="E46" s="41"/>
      <c r="F46" s="54"/>
    </row>
    <row r="47" spans="1:6">
      <c r="A47" s="493"/>
      <c r="B47" s="521"/>
      <c r="C47" s="521"/>
      <c r="D47" s="493"/>
      <c r="E47" s="54"/>
      <c r="F47" s="54"/>
    </row>
    <row r="48" spans="1:6" ht="13.5" customHeight="1">
      <c r="A48" s="54"/>
      <c r="B48" s="55"/>
      <c r="C48" s="55"/>
      <c r="D48" s="54"/>
      <c r="E48" s="54"/>
      <c r="F48" s="54"/>
    </row>
    <row r="49" spans="1:6">
      <c r="A49" s="54"/>
      <c r="B49" s="55"/>
      <c r="C49" s="55"/>
      <c r="D49" s="54"/>
      <c r="E49" s="54"/>
      <c r="F49" s="54"/>
    </row>
    <row r="50" spans="1:6">
      <c r="A50" s="54"/>
      <c r="B50" s="55"/>
      <c r="C50" s="55"/>
      <c r="D50" s="54"/>
      <c r="E50" s="54"/>
      <c r="F50" s="54"/>
    </row>
  </sheetData>
  <mergeCells count="9">
    <mergeCell ref="A2:F2"/>
    <mergeCell ref="A1:F1"/>
    <mergeCell ref="A32:D32"/>
    <mergeCell ref="A3:C3"/>
    <mergeCell ref="A11:C11"/>
    <mergeCell ref="A24:C24"/>
    <mergeCell ref="A31:F31"/>
    <mergeCell ref="A23:F23"/>
    <mergeCell ref="A10:F10"/>
  </mergeCells>
  <pageMargins left="0.70866141732283472" right="0.70866141732283472" top="0.74803149606299213" bottom="0.74803149606299213" header="0.31496062992125984" footer="0.31496062992125984"/>
  <pageSetup paperSize="9" scale="85" firstPageNumber="19" orientation="portrait" useFirstPageNumber="1" r:id="rId1"/>
  <headerFooter alignWithMargins="0">
    <oddFooter>&amp;C&amp;P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theme="1" tint="0.499984740745262"/>
  </sheetPr>
  <dimension ref="A1:F51"/>
  <sheetViews>
    <sheetView workbookViewId="0">
      <selection activeCell="F49" sqref="F49"/>
    </sheetView>
  </sheetViews>
  <sheetFormatPr defaultRowHeight="12.75"/>
  <cols>
    <col min="1" max="1" width="37.5" customWidth="1"/>
    <col min="2" max="5" width="13.83203125" customWidth="1"/>
  </cols>
  <sheetData>
    <row r="1" spans="1:6">
      <c r="A1" s="2014" t="s">
        <v>418</v>
      </c>
      <c r="B1" s="2014"/>
      <c r="C1" s="2014"/>
      <c r="D1" s="2014"/>
      <c r="E1" s="2014"/>
    </row>
    <row r="2" spans="1:6" ht="16.5" customHeight="1">
      <c r="A2" s="2015" t="s">
        <v>419</v>
      </c>
      <c r="B2" s="2015"/>
      <c r="C2" s="2015"/>
      <c r="D2" s="2015"/>
      <c r="E2" s="2015"/>
    </row>
    <row r="3" spans="1:6">
      <c r="A3" s="2003" t="s">
        <v>370</v>
      </c>
      <c r="B3" s="2003"/>
      <c r="C3" s="2003"/>
      <c r="D3" s="1495"/>
      <c r="E3" s="1495"/>
      <c r="F3" s="369"/>
    </row>
    <row r="4" spans="1:6" ht="15.75">
      <c r="A4" s="1520"/>
      <c r="B4" s="1494">
        <v>2020</v>
      </c>
      <c r="C4" s="1494">
        <v>2021</v>
      </c>
      <c r="D4" s="1494">
        <v>2022</v>
      </c>
      <c r="E4" s="1494">
        <v>2023</v>
      </c>
      <c r="F4" s="1691">
        <v>2024</v>
      </c>
    </row>
    <row r="5" spans="1:6">
      <c r="A5" s="522" t="s">
        <v>420</v>
      </c>
      <c r="B5" s="523">
        <v>2307</v>
      </c>
      <c r="C5" s="523">
        <v>2499</v>
      </c>
      <c r="D5" s="523">
        <v>2686</v>
      </c>
      <c r="E5" s="669">
        <v>2866</v>
      </c>
      <c r="F5" s="944">
        <v>2662</v>
      </c>
    </row>
    <row r="6" spans="1:6">
      <c r="A6" s="524" t="s">
        <v>421</v>
      </c>
      <c r="B6" s="520">
        <v>11</v>
      </c>
      <c r="C6" s="520">
        <v>24</v>
      </c>
      <c r="D6" s="493">
        <v>19</v>
      </c>
      <c r="E6" s="41">
        <v>12</v>
      </c>
      <c r="F6" s="88">
        <v>19</v>
      </c>
    </row>
    <row r="7" spans="1:6">
      <c r="A7" s="524" t="s">
        <v>422</v>
      </c>
      <c r="B7" s="520">
        <v>14</v>
      </c>
      <c r="C7" s="520">
        <v>20</v>
      </c>
      <c r="D7" s="493">
        <v>31</v>
      </c>
      <c r="E7" s="41">
        <v>28</v>
      </c>
      <c r="F7" s="88">
        <v>31</v>
      </c>
    </row>
    <row r="8" spans="1:6">
      <c r="A8" s="524" t="s">
        <v>423</v>
      </c>
      <c r="B8" s="520">
        <v>15</v>
      </c>
      <c r="C8" s="520">
        <v>19</v>
      </c>
      <c r="D8" s="493">
        <v>10</v>
      </c>
      <c r="E8" s="41">
        <v>13</v>
      </c>
      <c r="F8" s="88">
        <v>17</v>
      </c>
    </row>
    <row r="9" spans="1:6">
      <c r="A9" s="203" t="s">
        <v>896</v>
      </c>
      <c r="B9" s="520">
        <v>137</v>
      </c>
      <c r="C9" s="520">
        <v>107</v>
      </c>
      <c r="D9" s="493">
        <v>7</v>
      </c>
      <c r="E9" s="41">
        <v>15</v>
      </c>
      <c r="F9" s="88">
        <v>6</v>
      </c>
    </row>
    <row r="10" spans="1:6">
      <c r="A10" s="524" t="s">
        <v>424</v>
      </c>
      <c r="B10" s="520">
        <v>32</v>
      </c>
      <c r="C10" s="520">
        <v>80</v>
      </c>
      <c r="D10" s="493">
        <v>69</v>
      </c>
      <c r="E10" s="41">
        <v>73</v>
      </c>
      <c r="F10" s="88">
        <v>45</v>
      </c>
    </row>
    <row r="11" spans="1:6">
      <c r="A11" s="494" t="s">
        <v>656</v>
      </c>
      <c r="B11" s="520">
        <v>230</v>
      </c>
      <c r="C11" s="495">
        <v>322</v>
      </c>
      <c r="D11" s="493">
        <v>313</v>
      </c>
      <c r="E11" s="41">
        <v>476</v>
      </c>
      <c r="F11" s="88">
        <v>604</v>
      </c>
    </row>
    <row r="12" spans="1:6">
      <c r="A12" s="524" t="s">
        <v>425</v>
      </c>
      <c r="B12" s="520">
        <v>11</v>
      </c>
      <c r="C12" s="520">
        <v>8</v>
      </c>
      <c r="D12" s="495">
        <v>5</v>
      </c>
      <c r="E12" s="41">
        <v>8</v>
      </c>
      <c r="F12" s="88">
        <v>3</v>
      </c>
    </row>
    <row r="13" spans="1:6">
      <c r="A13" s="524" t="s">
        <v>426</v>
      </c>
      <c r="B13" s="520">
        <v>445</v>
      </c>
      <c r="C13" s="520">
        <v>609</v>
      </c>
      <c r="D13" s="495">
        <v>1070</v>
      </c>
      <c r="E13" s="41">
        <v>919</v>
      </c>
      <c r="F13" s="88">
        <v>693</v>
      </c>
    </row>
    <row r="14" spans="1:6">
      <c r="A14" s="524" t="s">
        <v>427</v>
      </c>
      <c r="B14" s="517">
        <v>21</v>
      </c>
      <c r="C14" s="517">
        <v>1</v>
      </c>
      <c r="D14" s="495">
        <v>16</v>
      </c>
      <c r="E14" s="41">
        <v>18</v>
      </c>
      <c r="F14" s="88">
        <v>9</v>
      </c>
    </row>
    <row r="15" spans="1:6" ht="24">
      <c r="A15" s="525" t="s">
        <v>897</v>
      </c>
      <c r="B15" s="495">
        <v>48</v>
      </c>
      <c r="C15" s="495">
        <v>52</v>
      </c>
      <c r="D15" s="495">
        <v>60</v>
      </c>
      <c r="E15" s="41">
        <v>73</v>
      </c>
      <c r="F15" s="88">
        <v>87</v>
      </c>
    </row>
    <row r="16" spans="1:6">
      <c r="A16" s="524" t="s">
        <v>428</v>
      </c>
      <c r="B16" s="495">
        <v>442</v>
      </c>
      <c r="C16" s="495">
        <v>323</v>
      </c>
      <c r="D16" s="495">
        <v>209</v>
      </c>
      <c r="E16" s="41">
        <v>204</v>
      </c>
      <c r="F16" s="88">
        <v>131</v>
      </c>
    </row>
    <row r="17" spans="1:6" ht="36.75" thickBot="1">
      <c r="A17" s="1511" t="s">
        <v>1427</v>
      </c>
      <c r="B17" s="1522">
        <v>57</v>
      </c>
      <c r="C17" s="1522">
        <v>48</v>
      </c>
      <c r="D17" s="1523">
        <v>49</v>
      </c>
      <c r="E17" s="1368">
        <v>50</v>
      </c>
      <c r="F17" s="1819">
        <v>33</v>
      </c>
    </row>
    <row r="18" spans="1:6" ht="15.75">
      <c r="A18" s="2011" t="s">
        <v>657</v>
      </c>
      <c r="B18" s="2011"/>
      <c r="C18" s="2011"/>
      <c r="D18" s="2011"/>
      <c r="E18" s="493"/>
    </row>
    <row r="19" spans="1:6" ht="17.25" customHeight="1">
      <c r="A19" s="2013" t="s">
        <v>429</v>
      </c>
      <c r="B19" s="2013"/>
      <c r="C19" s="2013"/>
      <c r="D19" s="2013"/>
      <c r="E19" s="1495"/>
      <c r="F19" s="369"/>
    </row>
    <row r="20" spans="1:6" ht="13.5" customHeight="1">
      <c r="A20" s="1520"/>
      <c r="B20" s="1494">
        <v>2020</v>
      </c>
      <c r="C20" s="1494">
        <v>2021</v>
      </c>
      <c r="D20" s="1494">
        <v>2022</v>
      </c>
      <c r="E20" s="1521">
        <v>2023</v>
      </c>
      <c r="F20" s="1691">
        <v>2024</v>
      </c>
    </row>
    <row r="21" spans="1:6">
      <c r="A21" s="1524" t="s">
        <v>42</v>
      </c>
      <c r="B21" s="1525">
        <v>16.600000000000001</v>
      </c>
      <c r="C21" s="1525">
        <v>17.7</v>
      </c>
      <c r="D21" s="1525">
        <v>18.399999999999999</v>
      </c>
      <c r="E21" s="1525">
        <v>19.2</v>
      </c>
      <c r="F21" s="508">
        <v>18.8</v>
      </c>
    </row>
    <row r="22" spans="1:6" ht="18.75" customHeight="1">
      <c r="A22" s="528"/>
      <c r="B22" s="495"/>
      <c r="C22" s="495"/>
      <c r="D22" s="495"/>
      <c r="E22" s="495"/>
    </row>
    <row r="23" spans="1:6" ht="12" customHeight="1">
      <c r="A23" s="2011" t="s">
        <v>1577</v>
      </c>
      <c r="B23" s="2011"/>
      <c r="C23" s="2011"/>
      <c r="D23" s="2011"/>
      <c r="E23" s="2011"/>
    </row>
    <row r="24" spans="1:6" ht="27.75" customHeight="1">
      <c r="A24" s="2003" t="s">
        <v>141</v>
      </c>
      <c r="B24" s="2003"/>
      <c r="C24" s="2003"/>
      <c r="D24" s="1495"/>
      <c r="E24" s="1495"/>
      <c r="F24" s="369"/>
    </row>
    <row r="25" spans="1:6">
      <c r="A25" s="1515"/>
      <c r="B25" s="1494">
        <v>2020</v>
      </c>
      <c r="C25" s="1494">
        <v>2021</v>
      </c>
      <c r="D25" s="1494">
        <v>2022</v>
      </c>
      <c r="E25" s="1527">
        <v>2023</v>
      </c>
      <c r="F25" s="1656">
        <v>2024</v>
      </c>
    </row>
    <row r="26" spans="1:6">
      <c r="A26" s="526" t="s">
        <v>38</v>
      </c>
      <c r="B26" s="507">
        <v>2673</v>
      </c>
      <c r="C26" s="507">
        <v>2739</v>
      </c>
      <c r="D26" s="507">
        <v>2089</v>
      </c>
      <c r="E26" s="944">
        <v>2315</v>
      </c>
      <c r="F26" s="669">
        <v>2117</v>
      </c>
    </row>
    <row r="27" spans="1:6">
      <c r="A27" s="524" t="s">
        <v>1423</v>
      </c>
      <c r="B27" s="495">
        <v>110</v>
      </c>
      <c r="C27" s="495">
        <v>149</v>
      </c>
      <c r="D27" s="495">
        <v>156</v>
      </c>
      <c r="E27" s="41">
        <v>147</v>
      </c>
      <c r="F27" s="88">
        <v>156</v>
      </c>
    </row>
    <row r="28" spans="1:6" ht="13.5">
      <c r="A28" s="530" t="s">
        <v>1424</v>
      </c>
      <c r="B28" s="517" t="s">
        <v>1353</v>
      </c>
      <c r="C28" s="517" t="s">
        <v>1354</v>
      </c>
      <c r="D28" s="495">
        <v>344</v>
      </c>
      <c r="E28" s="41">
        <v>422</v>
      </c>
      <c r="F28" s="88">
        <v>357</v>
      </c>
    </row>
    <row r="29" spans="1:6" ht="13.5">
      <c r="A29" s="644" t="s">
        <v>1425</v>
      </c>
      <c r="B29" s="517" t="s">
        <v>1355</v>
      </c>
      <c r="C29" s="517" t="s">
        <v>1356</v>
      </c>
      <c r="D29" s="495">
        <v>249</v>
      </c>
      <c r="E29" s="41">
        <v>225</v>
      </c>
      <c r="F29" s="88">
        <v>200</v>
      </c>
    </row>
    <row r="30" spans="1:6" ht="13.5" thickBot="1">
      <c r="A30" s="559" t="s">
        <v>1426</v>
      </c>
      <c r="B30" s="529">
        <v>1897</v>
      </c>
      <c r="C30" s="529">
        <v>1868</v>
      </c>
      <c r="D30" s="495">
        <v>1339</v>
      </c>
      <c r="E30" s="41">
        <v>1115</v>
      </c>
      <c r="F30" s="1820">
        <v>1404</v>
      </c>
    </row>
    <row r="31" spans="1:6">
      <c r="A31" s="525" t="s">
        <v>325</v>
      </c>
      <c r="B31" s="495">
        <v>2161</v>
      </c>
      <c r="C31" s="495">
        <v>2299</v>
      </c>
      <c r="D31" s="495">
        <v>1859</v>
      </c>
      <c r="E31" s="41">
        <v>2036</v>
      </c>
      <c r="F31" s="88">
        <v>1845</v>
      </c>
    </row>
    <row r="32" spans="1:6">
      <c r="A32" s="525" t="s">
        <v>326</v>
      </c>
      <c r="B32" s="495">
        <v>512</v>
      </c>
      <c r="C32" s="495">
        <v>440</v>
      </c>
      <c r="D32" s="495">
        <v>230</v>
      </c>
      <c r="E32" s="41">
        <v>279</v>
      </c>
      <c r="F32" s="88">
        <v>272</v>
      </c>
    </row>
    <row r="33" spans="1:6">
      <c r="A33" s="1528"/>
      <c r="B33" s="1486"/>
      <c r="C33" s="1486"/>
      <c r="D33" s="1486"/>
      <c r="E33" s="1486"/>
      <c r="F33" s="369"/>
    </row>
    <row r="34" spans="1:6">
      <c r="A34" s="525"/>
      <c r="B34" s="495"/>
      <c r="C34" s="495"/>
      <c r="D34" s="495"/>
      <c r="E34" s="495"/>
    </row>
    <row r="35" spans="1:6" ht="15.75" customHeight="1">
      <c r="A35" s="2011" t="s">
        <v>860</v>
      </c>
      <c r="B35" s="2011"/>
      <c r="C35" s="2011"/>
      <c r="D35" s="2011"/>
      <c r="E35" s="2011"/>
    </row>
    <row r="36" spans="1:6" ht="30" customHeight="1">
      <c r="A36" s="2003" t="s">
        <v>383</v>
      </c>
      <c r="B36" s="2003"/>
      <c r="C36" s="2003"/>
      <c r="D36" s="1495"/>
      <c r="E36" s="1495"/>
      <c r="F36" s="369"/>
    </row>
    <row r="37" spans="1:6">
      <c r="A37" s="1515"/>
      <c r="B37" s="1494">
        <v>2020</v>
      </c>
      <c r="C37" s="1494">
        <v>2021</v>
      </c>
      <c r="D37" s="1494">
        <v>2022</v>
      </c>
      <c r="E37" s="1521">
        <v>2023</v>
      </c>
      <c r="F37" s="1691">
        <v>2024</v>
      </c>
    </row>
    <row r="38" spans="1:6">
      <c r="A38" s="527" t="s">
        <v>38</v>
      </c>
      <c r="B38" s="495">
        <v>2673</v>
      </c>
      <c r="C38" s="495">
        <v>2739</v>
      </c>
      <c r="D38" s="495">
        <v>2089</v>
      </c>
      <c r="E38" s="945">
        <v>2315</v>
      </c>
      <c r="F38" s="60">
        <v>2117</v>
      </c>
    </row>
    <row r="39" spans="1:6">
      <c r="A39" s="524" t="s">
        <v>1357</v>
      </c>
      <c r="B39" s="495">
        <v>17</v>
      </c>
      <c r="C39" s="495">
        <v>12</v>
      </c>
      <c r="D39" s="495">
        <v>5</v>
      </c>
      <c r="E39" s="946">
        <v>7</v>
      </c>
      <c r="F39" s="41">
        <v>14</v>
      </c>
    </row>
    <row r="40" spans="1:6">
      <c r="A40" s="531" t="s">
        <v>1358</v>
      </c>
      <c r="B40" s="520">
        <v>31</v>
      </c>
      <c r="C40" s="520">
        <v>18</v>
      </c>
      <c r="D40" s="495">
        <v>10</v>
      </c>
      <c r="E40" s="946">
        <v>9</v>
      </c>
      <c r="F40" s="55" t="s">
        <v>60</v>
      </c>
    </row>
    <row r="41" spans="1:6" ht="24">
      <c r="A41" s="532" t="s">
        <v>1359</v>
      </c>
      <c r="B41" s="495">
        <v>22</v>
      </c>
      <c r="C41" s="495">
        <v>39</v>
      </c>
      <c r="D41" s="495">
        <v>29</v>
      </c>
      <c r="E41" s="946">
        <v>28</v>
      </c>
      <c r="F41" s="41">
        <v>38</v>
      </c>
    </row>
    <row r="42" spans="1:6" ht="24">
      <c r="A42" s="525" t="s">
        <v>1360</v>
      </c>
      <c r="B42" s="495">
        <v>8</v>
      </c>
      <c r="C42" s="495">
        <v>9</v>
      </c>
      <c r="D42" s="495">
        <v>15</v>
      </c>
      <c r="E42" s="947">
        <v>15</v>
      </c>
      <c r="F42" s="41">
        <v>32</v>
      </c>
    </row>
    <row r="43" spans="1:6" ht="24">
      <c r="A43" s="525" t="s">
        <v>1361</v>
      </c>
      <c r="B43" s="495">
        <v>1521</v>
      </c>
      <c r="C43" s="495">
        <v>1817</v>
      </c>
      <c r="D43" s="495">
        <v>1427</v>
      </c>
      <c r="E43" s="946">
        <v>1617</v>
      </c>
      <c r="F43" s="41">
        <v>1692</v>
      </c>
    </row>
    <row r="44" spans="1:6" ht="13.5" thickBot="1">
      <c r="A44" s="1529" t="s">
        <v>1362</v>
      </c>
      <c r="B44" s="1530">
        <v>1074</v>
      </c>
      <c r="C44" s="1530">
        <v>143</v>
      </c>
      <c r="D44" s="1486">
        <v>603</v>
      </c>
      <c r="E44" s="1531">
        <v>639</v>
      </c>
      <c r="F44" s="1796">
        <v>341</v>
      </c>
    </row>
    <row r="45" spans="1:6">
      <c r="A45" s="533" t="s">
        <v>1363</v>
      </c>
      <c r="B45" s="493"/>
      <c r="C45" s="493"/>
      <c r="D45" s="493"/>
      <c r="E45" s="493"/>
    </row>
    <row r="46" spans="1:6">
      <c r="A46" s="534" t="s">
        <v>1364</v>
      </c>
      <c r="B46" s="493"/>
      <c r="C46" s="493"/>
      <c r="D46" s="493"/>
      <c r="E46" s="493"/>
    </row>
    <row r="47" spans="1:6" ht="15.75">
      <c r="A47" s="57"/>
      <c r="B47" s="54"/>
      <c r="C47" s="54"/>
      <c r="D47" s="54"/>
      <c r="E47" s="54"/>
    </row>
    <row r="48" spans="1:6" ht="13.5" customHeight="1">
      <c r="A48" s="57"/>
      <c r="B48" s="54"/>
      <c r="C48" s="54"/>
      <c r="D48" s="54"/>
      <c r="E48" s="54"/>
    </row>
    <row r="49" spans="1:5" ht="15.75">
      <c r="A49" s="57"/>
      <c r="B49" s="54"/>
      <c r="C49" s="54"/>
      <c r="D49" s="54"/>
      <c r="E49" s="54"/>
    </row>
    <row r="50" spans="1:5" ht="15.75">
      <c r="A50" s="57"/>
      <c r="B50" s="54"/>
      <c r="C50" s="54"/>
      <c r="D50" s="54"/>
      <c r="E50" s="54"/>
    </row>
    <row r="51" spans="1:5" ht="15.75">
      <c r="A51" s="57"/>
      <c r="B51" s="54"/>
      <c r="C51" s="54"/>
      <c r="D51" s="54"/>
      <c r="E51" s="54"/>
    </row>
  </sheetData>
  <mergeCells count="9">
    <mergeCell ref="A36:C36"/>
    <mergeCell ref="A18:D18"/>
    <mergeCell ref="A19:D19"/>
    <mergeCell ref="A1:E1"/>
    <mergeCell ref="A2:E2"/>
    <mergeCell ref="A23:E23"/>
    <mergeCell ref="A35:E35"/>
    <mergeCell ref="A3:C3"/>
    <mergeCell ref="A24:C24"/>
  </mergeCells>
  <pageMargins left="0.70866141732283472" right="0.70866141732283472" top="0.74803149606299213" bottom="0.74803149606299213" header="0.31496062992125984" footer="0.31496062992125984"/>
  <pageSetup paperSize="9" scale="85" firstPageNumber="19" orientation="portrait" useFirstPageNumber="1" r:id="rId1"/>
  <headerFooter alignWithMargins="0">
    <oddFooter>&amp;C&amp;P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theme="1" tint="0.499984740745262"/>
  </sheetPr>
  <dimension ref="A1:G48"/>
  <sheetViews>
    <sheetView workbookViewId="0">
      <selection activeCell="G16" sqref="G16"/>
    </sheetView>
  </sheetViews>
  <sheetFormatPr defaultRowHeight="12.75"/>
  <cols>
    <col min="1" max="1" width="40.6640625" customWidth="1"/>
    <col min="3" max="5" width="11.83203125" customWidth="1"/>
  </cols>
  <sheetData>
    <row r="1" spans="1:7" ht="53.25" customHeight="1">
      <c r="A1" s="2016" t="s">
        <v>942</v>
      </c>
      <c r="B1" s="2016"/>
      <c r="C1" s="2016"/>
      <c r="D1" s="2016"/>
      <c r="E1" s="2016"/>
      <c r="F1" s="369"/>
      <c r="G1" s="369"/>
    </row>
    <row r="2" spans="1:7">
      <c r="A2" s="1515"/>
      <c r="B2" s="1515" t="s">
        <v>311</v>
      </c>
      <c r="C2" s="1494">
        <v>2020</v>
      </c>
      <c r="D2" s="1494">
        <v>2021</v>
      </c>
      <c r="E2" s="1494">
        <v>2022</v>
      </c>
      <c r="F2" s="1494">
        <v>2023</v>
      </c>
      <c r="G2" s="1691">
        <v>2024</v>
      </c>
    </row>
    <row r="3" spans="1:7" ht="24" customHeight="1">
      <c r="A3" s="508" t="s">
        <v>943</v>
      </c>
      <c r="B3" s="508"/>
      <c r="C3" s="494"/>
      <c r="D3" s="494"/>
      <c r="E3" s="494"/>
      <c r="G3">
        <v>139.19999999999999</v>
      </c>
    </row>
    <row r="4" spans="1:7" ht="30" customHeight="1">
      <c r="A4" s="97" t="s">
        <v>944</v>
      </c>
      <c r="B4" s="535" t="s">
        <v>1365</v>
      </c>
      <c r="C4" s="517">
        <v>3929.5</v>
      </c>
      <c r="D4" s="517">
        <v>2598.6999999999998</v>
      </c>
      <c r="E4" s="517">
        <v>2584.9</v>
      </c>
      <c r="F4" s="948">
        <v>2619.9</v>
      </c>
      <c r="G4" s="948">
        <v>2656.5</v>
      </c>
    </row>
    <row r="5" spans="1:7" ht="36.75" customHeight="1">
      <c r="A5" s="647" t="s">
        <v>945</v>
      </c>
      <c r="B5" s="535" t="s">
        <v>946</v>
      </c>
      <c r="C5" s="537">
        <v>105.9</v>
      </c>
      <c r="D5" s="537">
        <v>64.8</v>
      </c>
      <c r="E5" s="538">
        <v>66.900000000000006</v>
      </c>
      <c r="F5" s="948">
        <v>65.900000000000006</v>
      </c>
      <c r="G5" s="202">
        <v>52.285073216816251</v>
      </c>
    </row>
    <row r="6" spans="1:7" ht="27.75" customHeight="1">
      <c r="A6" s="647" t="s">
        <v>947</v>
      </c>
      <c r="B6" s="535" t="s">
        <v>948</v>
      </c>
      <c r="C6" s="517">
        <v>124</v>
      </c>
      <c r="D6" s="517">
        <v>124</v>
      </c>
      <c r="E6" s="539">
        <v>55</v>
      </c>
      <c r="F6" s="948">
        <v>67</v>
      </c>
      <c r="G6" s="948">
        <v>67</v>
      </c>
    </row>
    <row r="7" spans="1:7" ht="16.5" customHeight="1">
      <c r="A7" s="497" t="s">
        <v>949</v>
      </c>
      <c r="B7" s="500" t="s">
        <v>950</v>
      </c>
      <c r="C7" s="517">
        <v>12</v>
      </c>
      <c r="D7" s="517">
        <v>12</v>
      </c>
      <c r="E7" s="539">
        <v>7</v>
      </c>
      <c r="F7" s="212">
        <v>7</v>
      </c>
      <c r="G7" s="948">
        <v>5</v>
      </c>
    </row>
    <row r="8" spans="1:7" ht="16.5" customHeight="1">
      <c r="A8" s="97" t="s">
        <v>951</v>
      </c>
      <c r="B8" s="500" t="s">
        <v>952</v>
      </c>
      <c r="C8" s="517">
        <v>37.6</v>
      </c>
      <c r="D8" s="517">
        <v>19.5</v>
      </c>
      <c r="E8" s="539">
        <v>22.2</v>
      </c>
      <c r="F8" s="212">
        <v>23.5</v>
      </c>
      <c r="G8" s="948">
        <v>31.4</v>
      </c>
    </row>
    <row r="9" spans="1:7" ht="27.75" customHeight="1">
      <c r="A9" s="97" t="s">
        <v>953</v>
      </c>
      <c r="B9" s="500" t="s">
        <v>948</v>
      </c>
      <c r="C9" s="536">
        <v>61</v>
      </c>
      <c r="D9" s="536">
        <v>77.5</v>
      </c>
      <c r="E9" s="541">
        <v>79.5</v>
      </c>
      <c r="F9" s="394">
        <v>87.5</v>
      </c>
      <c r="G9" s="948">
        <v>97.7</v>
      </c>
    </row>
    <row r="10" spans="1:7" ht="18" customHeight="1">
      <c r="A10" s="499" t="s">
        <v>954</v>
      </c>
      <c r="B10" s="508"/>
      <c r="C10" s="203"/>
      <c r="D10" s="203"/>
      <c r="E10" s="542"/>
      <c r="F10" s="394"/>
      <c r="G10" s="948">
        <v>1277.5</v>
      </c>
    </row>
    <row r="11" spans="1:7" ht="26.25" customHeight="1">
      <c r="A11" s="97" t="s">
        <v>944</v>
      </c>
      <c r="B11" s="535" t="s">
        <v>1365</v>
      </c>
      <c r="C11" s="517">
        <v>16097.5</v>
      </c>
      <c r="D11" s="517">
        <v>17913.099999999999</v>
      </c>
      <c r="E11" s="539">
        <v>19404.099999999999</v>
      </c>
      <c r="F11" s="948">
        <v>18525.099999999999</v>
      </c>
      <c r="G11" s="948">
        <v>18865.5</v>
      </c>
    </row>
    <row r="12" spans="1:7" ht="37.5" customHeight="1">
      <c r="A12" s="647" t="s">
        <v>945</v>
      </c>
      <c r="B12" s="535" t="s">
        <v>946</v>
      </c>
      <c r="C12" s="536">
        <v>37.6</v>
      </c>
      <c r="D12" s="536">
        <v>37.700000000000003</v>
      </c>
      <c r="E12" s="538">
        <v>39.200000000000003</v>
      </c>
      <c r="F12" s="202">
        <v>36.700000000000003</v>
      </c>
      <c r="G12" s="202">
        <v>40.458944320832103</v>
      </c>
    </row>
    <row r="13" spans="1:7" ht="27" customHeight="1">
      <c r="A13" s="647" t="s">
        <v>947</v>
      </c>
      <c r="B13" s="535" t="s">
        <v>948</v>
      </c>
      <c r="C13" s="517">
        <v>953</v>
      </c>
      <c r="D13" s="517">
        <v>947.2</v>
      </c>
      <c r="E13" s="539">
        <v>1091.2</v>
      </c>
      <c r="F13" s="948">
        <v>1122.2</v>
      </c>
      <c r="G13" s="948">
        <v>1183.9000000000001</v>
      </c>
    </row>
    <row r="14" spans="1:7" ht="15" customHeight="1">
      <c r="A14" s="497" t="s">
        <v>949</v>
      </c>
      <c r="B14" s="500" t="s">
        <v>950</v>
      </c>
      <c r="C14" s="517">
        <v>90</v>
      </c>
      <c r="D14" s="517">
        <v>89</v>
      </c>
      <c r="E14" s="539">
        <v>92</v>
      </c>
      <c r="F14" s="212">
        <v>94</v>
      </c>
      <c r="G14" s="212">
        <v>88</v>
      </c>
    </row>
    <row r="15" spans="1:7" ht="15.75" customHeight="1">
      <c r="A15" s="97" t="s">
        <v>951</v>
      </c>
      <c r="B15" s="500" t="s">
        <v>952</v>
      </c>
      <c r="C15" s="517">
        <v>638.1</v>
      </c>
      <c r="D15" s="517">
        <v>748.6</v>
      </c>
      <c r="E15" s="539">
        <v>747.9</v>
      </c>
      <c r="F15" s="212">
        <v>784.2</v>
      </c>
      <c r="G15" s="212">
        <v>875.1</v>
      </c>
    </row>
    <row r="16" spans="1:7" ht="27" customHeight="1">
      <c r="A16" s="1532" t="s">
        <v>953</v>
      </c>
      <c r="B16" s="1486" t="s">
        <v>955</v>
      </c>
      <c r="C16" s="1485">
        <v>952.6</v>
      </c>
      <c r="D16" s="1485">
        <v>1247</v>
      </c>
      <c r="E16" s="1533">
        <v>1476.4</v>
      </c>
      <c r="F16" s="1534">
        <v>1714</v>
      </c>
      <c r="G16" s="1534">
        <v>1756.6</v>
      </c>
    </row>
    <row r="48" ht="13.5" customHeight="1"/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85" firstPageNumber="19" orientation="portrait" useFirstPageNumber="1" r:id="rId1"/>
  <headerFooter alignWithMargins="0">
    <oddFooter>&amp;C&amp;P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theme="1" tint="0.499984740745262"/>
  </sheetPr>
  <dimension ref="A1:F48"/>
  <sheetViews>
    <sheetView workbookViewId="0">
      <selection activeCell="E33" sqref="E33"/>
    </sheetView>
  </sheetViews>
  <sheetFormatPr defaultRowHeight="12.75"/>
  <cols>
    <col min="1" max="1" width="46.6640625" customWidth="1"/>
    <col min="2" max="5" width="11.83203125" customWidth="1"/>
  </cols>
  <sheetData>
    <row r="1" spans="1:6" ht="21" customHeight="1">
      <c r="A1" s="1996" t="s">
        <v>956</v>
      </c>
      <c r="B1" s="1996"/>
      <c r="C1" s="1996"/>
      <c r="D1" s="54"/>
    </row>
    <row r="2" spans="1:6" ht="24.75" customHeight="1">
      <c r="A2" s="2010" t="s">
        <v>957</v>
      </c>
      <c r="B2" s="2010"/>
      <c r="C2" s="2010"/>
      <c r="D2" s="2010"/>
    </row>
    <row r="3" spans="1:6">
      <c r="A3" s="2003" t="s">
        <v>1046</v>
      </c>
      <c r="B3" s="2003"/>
      <c r="C3" s="2003"/>
      <c r="D3" s="1535"/>
      <c r="E3" s="369"/>
      <c r="F3" s="369"/>
    </row>
    <row r="4" spans="1:6">
      <c r="A4" s="1536"/>
      <c r="B4" s="1537">
        <v>2020</v>
      </c>
      <c r="C4" s="1537">
        <v>2021</v>
      </c>
      <c r="D4" s="1538">
        <v>2022</v>
      </c>
      <c r="E4" s="1539">
        <v>2023</v>
      </c>
      <c r="F4" s="1696">
        <v>2024</v>
      </c>
    </row>
    <row r="5" spans="1:6">
      <c r="A5" s="506" t="s">
        <v>38</v>
      </c>
      <c r="B5" s="543">
        <v>6500.1419999999998</v>
      </c>
      <c r="C5" s="544">
        <v>6099.7309999999998</v>
      </c>
      <c r="D5" s="204">
        <v>6503.6180000000004</v>
      </c>
      <c r="E5" s="949">
        <v>6994.7</v>
      </c>
      <c r="F5" s="1821">
        <v>6547.7</v>
      </c>
    </row>
    <row r="6" spans="1:6" ht="16.5" customHeight="1">
      <c r="A6" s="540" t="s">
        <v>1369</v>
      </c>
      <c r="B6" s="545">
        <v>893.46100000000001</v>
      </c>
      <c r="C6" s="546">
        <v>779.54</v>
      </c>
      <c r="D6" s="162">
        <v>714.32299999999998</v>
      </c>
      <c r="E6" s="162">
        <v>757.1</v>
      </c>
      <c r="F6" s="948">
        <v>706.3</v>
      </c>
    </row>
    <row r="7" spans="1:6" ht="14.25" customHeight="1">
      <c r="A7" s="540" t="s">
        <v>1370</v>
      </c>
      <c r="B7" s="547">
        <v>5606.6809999999996</v>
      </c>
      <c r="C7" s="548">
        <v>5320.1909999999998</v>
      </c>
      <c r="D7" s="205">
        <v>5789.2950000000001</v>
      </c>
      <c r="E7" s="950">
        <v>6237.6</v>
      </c>
      <c r="F7" s="948">
        <v>5841.3</v>
      </c>
    </row>
    <row r="8" spans="1:6" ht="16.5" customHeight="1">
      <c r="A8" s="495" t="s">
        <v>1372</v>
      </c>
      <c r="B8" s="547">
        <v>610.02200000000005</v>
      </c>
      <c r="C8" s="548">
        <v>572.14800000000002</v>
      </c>
      <c r="D8" s="205">
        <v>569.96600000000001</v>
      </c>
      <c r="E8" s="950">
        <v>571.5</v>
      </c>
      <c r="F8" s="948">
        <v>732.2</v>
      </c>
    </row>
    <row r="9" spans="1:6" ht="16.5" customHeight="1">
      <c r="A9" s="547" t="s">
        <v>1371</v>
      </c>
      <c r="B9" s="547">
        <v>330.721</v>
      </c>
      <c r="C9" s="548">
        <v>315.92099999999999</v>
      </c>
      <c r="D9" s="205">
        <v>820.851</v>
      </c>
      <c r="E9" s="950">
        <v>71.900000000000006</v>
      </c>
      <c r="F9" s="948">
        <v>70</v>
      </c>
    </row>
    <row r="10" spans="1:6" ht="16.5" customHeight="1">
      <c r="A10" s="540" t="s">
        <v>1373</v>
      </c>
      <c r="B10" s="547">
        <v>3350.652</v>
      </c>
      <c r="C10" s="548">
        <v>3304.8919999999998</v>
      </c>
      <c r="D10" s="205">
        <v>3397.7849999999999</v>
      </c>
      <c r="E10" s="950">
        <v>3406.3</v>
      </c>
      <c r="F10" s="948">
        <v>3468</v>
      </c>
    </row>
    <row r="11" spans="1:6" ht="15.75" customHeight="1">
      <c r="A11" s="558" t="s">
        <v>1375</v>
      </c>
      <c r="B11" s="549">
        <v>1315.086</v>
      </c>
      <c r="C11" s="550">
        <v>1126.7370000000001</v>
      </c>
      <c r="D11" s="206">
        <v>1000.2</v>
      </c>
      <c r="E11" s="951">
        <v>894.5</v>
      </c>
      <c r="F11" s="948">
        <v>1555.6</v>
      </c>
    </row>
    <row r="12" spans="1:6" ht="15" customHeight="1">
      <c r="A12" s="530" t="s">
        <v>958</v>
      </c>
      <c r="B12" s="551" t="s">
        <v>60</v>
      </c>
      <c r="C12" s="552">
        <v>0.45900000000000002</v>
      </c>
      <c r="D12" s="207">
        <v>0.45900000000000002</v>
      </c>
      <c r="E12" s="951">
        <v>0.5</v>
      </c>
      <c r="F12" s="948">
        <v>0.5</v>
      </c>
    </row>
    <row r="13" spans="1:6" ht="16.5" customHeight="1">
      <c r="A13" s="1540" t="s">
        <v>1374</v>
      </c>
      <c r="B13" s="1541">
        <v>0.2</v>
      </c>
      <c r="C13" s="1542">
        <v>3.4000000000000002E-2</v>
      </c>
      <c r="D13" s="1543">
        <v>3.4000000000000002E-2</v>
      </c>
      <c r="E13" s="1544">
        <v>3.5</v>
      </c>
      <c r="F13" s="1801">
        <v>15</v>
      </c>
    </row>
    <row r="14" spans="1:6">
      <c r="A14" s="559"/>
      <c r="B14" s="560"/>
      <c r="C14" s="561"/>
      <c r="D14" s="562"/>
    </row>
    <row r="15" spans="1:6" ht="42.75" customHeight="1">
      <c r="A15" s="2018" t="s">
        <v>1366</v>
      </c>
      <c r="B15" s="2018"/>
      <c r="C15" s="2018"/>
      <c r="D15" s="2018"/>
      <c r="E15" s="2018"/>
      <c r="F15" s="2018"/>
    </row>
    <row r="16" spans="1:6">
      <c r="A16" s="1697"/>
      <c r="B16" s="1698">
        <v>2020</v>
      </c>
      <c r="C16" s="1698">
        <v>2021</v>
      </c>
      <c r="D16" s="1699">
        <v>2022</v>
      </c>
      <c r="E16" s="1700">
        <v>2023</v>
      </c>
      <c r="F16" s="1656">
        <v>2024</v>
      </c>
    </row>
    <row r="17" spans="1:6" ht="15.75" customHeight="1">
      <c r="A17" s="497" t="s">
        <v>959</v>
      </c>
      <c r="B17" s="553">
        <v>2</v>
      </c>
      <c r="C17" s="553">
        <v>2</v>
      </c>
      <c r="D17" s="164">
        <v>2</v>
      </c>
      <c r="E17" s="163">
        <v>2</v>
      </c>
      <c r="F17" s="163">
        <v>2</v>
      </c>
    </row>
    <row r="18" spans="1:6" ht="16.5" customHeight="1">
      <c r="A18" s="497" t="s">
        <v>960</v>
      </c>
      <c r="B18" s="553">
        <v>25512.2</v>
      </c>
      <c r="C18" s="553">
        <v>25512.2</v>
      </c>
      <c r="D18" s="165">
        <v>25512.2</v>
      </c>
      <c r="E18" s="165">
        <v>25512.2</v>
      </c>
      <c r="F18" s="165">
        <v>25512.2</v>
      </c>
    </row>
    <row r="19" spans="1:6" ht="16.5" customHeight="1">
      <c r="A19" s="497" t="s">
        <v>961</v>
      </c>
      <c r="B19" s="553">
        <v>1</v>
      </c>
      <c r="C19" s="553">
        <v>1</v>
      </c>
      <c r="D19" s="165">
        <v>1</v>
      </c>
      <c r="E19" s="165">
        <v>1</v>
      </c>
      <c r="F19" s="165">
        <v>1</v>
      </c>
    </row>
    <row r="20" spans="1:6" ht="16.5" customHeight="1" thickBot="1">
      <c r="A20" s="1549" t="s">
        <v>962</v>
      </c>
      <c r="B20" s="1549">
        <v>27434.2</v>
      </c>
      <c r="C20" s="1549">
        <v>27540.2</v>
      </c>
      <c r="D20" s="1550">
        <v>27540.2</v>
      </c>
      <c r="E20" s="1550">
        <v>27540.2</v>
      </c>
      <c r="F20" s="1822">
        <v>27540.2</v>
      </c>
    </row>
    <row r="21" spans="1:6" ht="55.5" customHeight="1">
      <c r="A21" s="2017" t="s">
        <v>963</v>
      </c>
      <c r="B21" s="2017"/>
      <c r="C21" s="2017"/>
      <c r="D21" s="2017"/>
      <c r="E21" s="2017"/>
      <c r="F21" s="1553"/>
    </row>
    <row r="22" spans="1:6">
      <c r="A22" s="1545"/>
      <c r="B22" s="1546">
        <v>2020</v>
      </c>
      <c r="C22" s="1546">
        <v>2021</v>
      </c>
      <c r="D22" s="1547">
        <v>2022</v>
      </c>
      <c r="E22" s="1548">
        <v>2023</v>
      </c>
      <c r="F22" s="1656">
        <v>2024</v>
      </c>
    </row>
    <row r="23" spans="1:6" ht="17.25" customHeight="1">
      <c r="A23" s="97" t="s">
        <v>1367</v>
      </c>
      <c r="B23" s="553">
        <v>203.6</v>
      </c>
      <c r="C23" s="553">
        <v>203.6</v>
      </c>
      <c r="D23" s="163">
        <v>203.6</v>
      </c>
      <c r="E23" s="163">
        <v>203.6</v>
      </c>
      <c r="F23" s="163">
        <v>203.6</v>
      </c>
    </row>
    <row r="24" spans="1:6" ht="17.25" customHeight="1">
      <c r="A24" s="97" t="s">
        <v>1368</v>
      </c>
      <c r="B24" s="553">
        <v>93.7</v>
      </c>
      <c r="C24" s="553">
        <v>93.7</v>
      </c>
      <c r="D24" s="165">
        <v>93.7</v>
      </c>
      <c r="E24" s="163">
        <v>93.7</v>
      </c>
      <c r="F24" s="163">
        <v>93.7</v>
      </c>
    </row>
    <row r="25" spans="1:6" ht="18" customHeight="1">
      <c r="A25" s="97" t="s">
        <v>964</v>
      </c>
      <c r="B25" s="553">
        <v>1963</v>
      </c>
      <c r="C25" s="553">
        <v>1287</v>
      </c>
      <c r="D25" s="165">
        <v>1535</v>
      </c>
      <c r="E25" s="165">
        <v>1480</v>
      </c>
      <c r="F25" s="165">
        <v>1243</v>
      </c>
    </row>
    <row r="26" spans="1:6" ht="18" customHeight="1" thickBot="1">
      <c r="A26" s="1551" t="s">
        <v>965</v>
      </c>
      <c r="B26" s="1549">
        <v>94.9</v>
      </c>
      <c r="C26" s="1549">
        <v>47.2</v>
      </c>
      <c r="D26" s="1552">
        <v>3039</v>
      </c>
      <c r="E26" s="1550">
        <v>2395.6999999999998</v>
      </c>
      <c r="F26" s="1822">
        <v>1014.4</v>
      </c>
    </row>
    <row r="48" ht="13.5" customHeight="1"/>
  </sheetData>
  <mergeCells count="5">
    <mergeCell ref="A2:D2"/>
    <mergeCell ref="A1:C1"/>
    <mergeCell ref="A3:C3"/>
    <mergeCell ref="A21:E21"/>
    <mergeCell ref="A15:F15"/>
  </mergeCells>
  <pageMargins left="0.70866141732283472" right="0.70866141732283472" top="0.74803149606299213" bottom="0.74803149606299213" header="0.31496062992125984" footer="0.31496062992125984"/>
  <pageSetup paperSize="9" scale="85" firstPageNumber="19" orientation="portrait" useFirstPageNumber="1" r:id="rId1"/>
  <headerFooter alignWithMargins="0">
    <oddFooter>&amp;C&amp;P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theme="1" tint="0.499984740745262"/>
  </sheetPr>
  <dimension ref="A1:I49"/>
  <sheetViews>
    <sheetView workbookViewId="0">
      <selection activeCell="E48" sqref="E48"/>
    </sheetView>
  </sheetViews>
  <sheetFormatPr defaultRowHeight="12.75"/>
  <cols>
    <col min="1" max="1" width="51.1640625" customWidth="1"/>
    <col min="2" max="5" width="11.83203125" customWidth="1"/>
  </cols>
  <sheetData>
    <row r="1" spans="1:9" ht="21.75" customHeight="1">
      <c r="A1" s="2012" t="s">
        <v>1578</v>
      </c>
      <c r="B1" s="2012"/>
      <c r="C1" s="2012"/>
      <c r="D1" s="2012"/>
    </row>
    <row r="2" spans="1:9" ht="19.5" customHeight="1">
      <c r="A2" s="2020" t="s">
        <v>966</v>
      </c>
      <c r="B2" s="2020"/>
      <c r="C2" s="2020"/>
      <c r="D2" s="2020"/>
      <c r="E2" s="2020"/>
      <c r="F2" s="369"/>
    </row>
    <row r="3" spans="1:9">
      <c r="A3" s="1515"/>
      <c r="B3" s="1496">
        <v>2020</v>
      </c>
      <c r="C3" s="1496">
        <v>2021</v>
      </c>
      <c r="D3" s="1496">
        <v>2022</v>
      </c>
      <c r="E3" s="1499">
        <v>2023</v>
      </c>
      <c r="F3" s="1692">
        <v>2024</v>
      </c>
    </row>
    <row r="4" spans="1:9">
      <c r="A4" s="554" t="s">
        <v>967</v>
      </c>
      <c r="B4" s="493"/>
      <c r="C4" s="493"/>
      <c r="D4" s="493"/>
    </row>
    <row r="5" spans="1:9">
      <c r="A5" s="555" t="s">
        <v>968</v>
      </c>
      <c r="B5" s="495">
        <v>1</v>
      </c>
      <c r="C5" s="495">
        <v>1</v>
      </c>
      <c r="D5" s="493">
        <v>1</v>
      </c>
      <c r="E5" s="41">
        <v>2</v>
      </c>
      <c r="F5">
        <v>1</v>
      </c>
    </row>
    <row r="6" spans="1:9">
      <c r="A6" s="1803" t="s">
        <v>969</v>
      </c>
      <c r="B6" s="1486">
        <v>36</v>
      </c>
      <c r="C6" s="1486">
        <v>86</v>
      </c>
      <c r="D6" s="1486">
        <v>120</v>
      </c>
      <c r="E6" s="53">
        <v>6777</v>
      </c>
      <c r="F6" s="1486">
        <v>1093</v>
      </c>
    </row>
    <row r="7" spans="1:9" ht="38.25" customHeight="1">
      <c r="A7" s="2005" t="s">
        <v>970</v>
      </c>
      <c r="B7" s="2005"/>
      <c r="C7" s="2005"/>
      <c r="D7" s="2005"/>
      <c r="E7" s="2005"/>
    </row>
    <row r="8" spans="1:9" ht="12.75" customHeight="1">
      <c r="A8" s="1559"/>
      <c r="B8" s="1559"/>
      <c r="C8" s="1559"/>
      <c r="D8" s="1559"/>
      <c r="E8" s="1559"/>
      <c r="F8" s="369"/>
    </row>
    <row r="9" spans="1:9">
      <c r="A9" s="1515"/>
      <c r="B9" s="1496">
        <v>2020</v>
      </c>
      <c r="C9" s="1496">
        <v>2021</v>
      </c>
      <c r="D9" s="1496">
        <v>2022</v>
      </c>
      <c r="E9" s="1499">
        <v>2023</v>
      </c>
      <c r="F9" s="1654">
        <v>2024</v>
      </c>
    </row>
    <row r="10" spans="1:9">
      <c r="A10" s="556" t="s">
        <v>971</v>
      </c>
      <c r="B10" s="495">
        <v>3</v>
      </c>
      <c r="C10" s="495">
        <v>3</v>
      </c>
      <c r="D10" s="493">
        <v>3</v>
      </c>
      <c r="E10" s="41">
        <v>3</v>
      </c>
      <c r="F10">
        <v>2</v>
      </c>
    </row>
    <row r="11" spans="1:9">
      <c r="A11" s="1554" t="s">
        <v>972</v>
      </c>
      <c r="B11" s="1503">
        <v>3</v>
      </c>
      <c r="C11" s="1503">
        <v>3</v>
      </c>
      <c r="D11" s="1495">
        <v>3</v>
      </c>
      <c r="E11" s="53">
        <v>3</v>
      </c>
      <c r="F11" s="369">
        <v>2</v>
      </c>
    </row>
    <row r="12" spans="1:9">
      <c r="A12" s="508" t="s">
        <v>1376</v>
      </c>
      <c r="B12" s="493"/>
      <c r="C12" s="493"/>
      <c r="D12" s="493"/>
    </row>
    <row r="13" spans="1:9">
      <c r="A13" s="493"/>
      <c r="B13" s="493"/>
      <c r="C13" s="493"/>
      <c r="D13" s="493"/>
    </row>
    <row r="14" spans="1:9">
      <c r="A14" s="494"/>
      <c r="B14" s="494"/>
      <c r="C14" s="494"/>
      <c r="D14" s="494"/>
      <c r="I14" s="566"/>
    </row>
    <row r="15" spans="1:9" ht="23.25" customHeight="1">
      <c r="A15" s="2020" t="s">
        <v>973</v>
      </c>
      <c r="B15" s="2020"/>
      <c r="C15" s="2020"/>
      <c r="D15" s="2020"/>
      <c r="E15" s="2020"/>
      <c r="F15" s="369"/>
    </row>
    <row r="16" spans="1:9">
      <c r="A16" s="1515"/>
      <c r="B16" s="1496">
        <v>2020</v>
      </c>
      <c r="C16" s="1496">
        <v>2021</v>
      </c>
      <c r="D16" s="1496">
        <v>2022</v>
      </c>
      <c r="E16" s="1496">
        <v>2023</v>
      </c>
      <c r="F16" s="1692">
        <v>2024</v>
      </c>
    </row>
    <row r="17" spans="1:6">
      <c r="A17" s="563" t="s">
        <v>974</v>
      </c>
      <c r="B17" s="508">
        <v>268</v>
      </c>
      <c r="C17" s="508">
        <v>102</v>
      </c>
      <c r="D17" s="557">
        <v>362</v>
      </c>
      <c r="E17" s="508">
        <v>447</v>
      </c>
      <c r="F17" s="508">
        <v>194</v>
      </c>
    </row>
    <row r="18" spans="1:6">
      <c r="A18" s="1495" t="s">
        <v>975</v>
      </c>
      <c r="B18" s="1486">
        <v>268</v>
      </c>
      <c r="C18" s="1486">
        <v>102</v>
      </c>
      <c r="D18" s="1495">
        <v>362</v>
      </c>
      <c r="E18" s="1555">
        <v>447</v>
      </c>
      <c r="F18" s="369">
        <v>194</v>
      </c>
    </row>
    <row r="19" spans="1:6" ht="53.25" customHeight="1">
      <c r="A19" s="2009" t="s">
        <v>976</v>
      </c>
      <c r="B19" s="2009"/>
      <c r="C19" s="2009"/>
      <c r="D19" s="2009"/>
      <c r="E19" s="2009"/>
    </row>
    <row r="20" spans="1:6">
      <c r="A20" s="1999" t="s">
        <v>977</v>
      </c>
      <c r="B20" s="1999"/>
      <c r="C20" s="1999"/>
      <c r="D20" s="1495"/>
      <c r="E20" s="369"/>
      <c r="F20" s="369"/>
    </row>
    <row r="21" spans="1:6">
      <c r="A21" s="1515"/>
      <c r="B21" s="1496">
        <v>2020</v>
      </c>
      <c r="C21" s="1496">
        <v>2021</v>
      </c>
      <c r="D21" s="1496">
        <v>2022</v>
      </c>
      <c r="E21" s="1496">
        <v>2023</v>
      </c>
      <c r="F21" s="1692">
        <v>2024</v>
      </c>
    </row>
    <row r="22" spans="1:6" ht="24">
      <c r="A22" s="556" t="s">
        <v>978</v>
      </c>
      <c r="B22" s="508">
        <v>2600</v>
      </c>
      <c r="C22" s="508">
        <v>2130</v>
      </c>
      <c r="D22" s="557">
        <v>4188</v>
      </c>
      <c r="E22" s="508">
        <v>5922</v>
      </c>
      <c r="F22" s="508">
        <v>2250</v>
      </c>
    </row>
    <row r="23" spans="1:6">
      <c r="A23" s="1556" t="s">
        <v>979</v>
      </c>
      <c r="B23" s="1486">
        <v>2600</v>
      </c>
      <c r="C23" s="1486">
        <v>2130</v>
      </c>
      <c r="D23" s="1495">
        <v>4188</v>
      </c>
      <c r="E23" s="1555">
        <v>5922</v>
      </c>
      <c r="F23" s="369">
        <v>2250</v>
      </c>
    </row>
    <row r="24" spans="1:6" ht="40.5" customHeight="1">
      <c r="A24" s="2019" t="s">
        <v>980</v>
      </c>
      <c r="B24" s="2019"/>
      <c r="C24" s="2019"/>
      <c r="D24" s="2019"/>
      <c r="E24" s="2019"/>
    </row>
    <row r="25" spans="1:6">
      <c r="A25" s="1999" t="s">
        <v>981</v>
      </c>
      <c r="B25" s="1999"/>
      <c r="C25" s="1999"/>
      <c r="D25" s="1495"/>
      <c r="E25" s="369"/>
      <c r="F25" s="369"/>
    </row>
    <row r="26" spans="1:6">
      <c r="A26" s="1515"/>
      <c r="B26" s="1496">
        <v>2020</v>
      </c>
      <c r="C26" s="1496">
        <v>2021</v>
      </c>
      <c r="D26" s="1496">
        <v>2022</v>
      </c>
      <c r="E26" s="1557">
        <v>2023</v>
      </c>
      <c r="F26" s="1692">
        <v>2024</v>
      </c>
    </row>
    <row r="27" spans="1:6">
      <c r="A27" s="1527" t="s">
        <v>664</v>
      </c>
      <c r="B27" s="1558">
        <v>21545</v>
      </c>
      <c r="C27" s="1558">
        <v>19027</v>
      </c>
      <c r="D27" s="1526">
        <v>32687</v>
      </c>
      <c r="E27" s="1553">
        <v>144216</v>
      </c>
      <c r="F27" s="1553">
        <v>127600</v>
      </c>
    </row>
    <row r="28" spans="1:6" ht="40.5" customHeight="1">
      <c r="A28" s="2019" t="s">
        <v>982</v>
      </c>
      <c r="B28" s="2019"/>
      <c r="C28" s="2019"/>
      <c r="D28" s="2019"/>
      <c r="E28" s="2019"/>
    </row>
    <row r="29" spans="1:6">
      <c r="A29" s="1999" t="s">
        <v>983</v>
      </c>
      <c r="B29" s="1999"/>
      <c r="C29" s="1999"/>
      <c r="D29" s="1495"/>
      <c r="E29" s="369"/>
      <c r="F29" s="369"/>
    </row>
    <row r="30" spans="1:6">
      <c r="A30" s="1515"/>
      <c r="B30" s="1496">
        <v>2020</v>
      </c>
      <c r="C30" s="1496">
        <v>2021</v>
      </c>
      <c r="D30" s="1496">
        <v>2022</v>
      </c>
      <c r="E30" s="1499">
        <v>2023</v>
      </c>
      <c r="F30" s="1654">
        <v>2024</v>
      </c>
    </row>
    <row r="31" spans="1:6">
      <c r="A31" s="506" t="s">
        <v>984</v>
      </c>
      <c r="B31" s="508">
        <v>9</v>
      </c>
      <c r="C31" s="508">
        <v>16</v>
      </c>
      <c r="D31" s="557">
        <v>17</v>
      </c>
      <c r="E31" s="508">
        <v>34</v>
      </c>
      <c r="F31" s="508">
        <v>35</v>
      </c>
    </row>
    <row r="32" spans="1:6" ht="25.5">
      <c r="A32" s="564" t="s">
        <v>1377</v>
      </c>
      <c r="B32" s="517" t="s">
        <v>60</v>
      </c>
      <c r="C32" s="517" t="s">
        <v>60</v>
      </c>
      <c r="D32" s="517" t="s">
        <v>60</v>
      </c>
      <c r="E32" s="517" t="s">
        <v>1036</v>
      </c>
      <c r="F32" s="517" t="s">
        <v>1036</v>
      </c>
    </row>
    <row r="33" spans="1:6">
      <c r="A33" s="1495" t="s">
        <v>985</v>
      </c>
      <c r="B33" s="1486">
        <v>2</v>
      </c>
      <c r="C33" s="1486">
        <v>2</v>
      </c>
      <c r="D33" s="1495">
        <v>2</v>
      </c>
      <c r="E33" s="369">
        <v>2</v>
      </c>
      <c r="F33" s="369">
        <v>2</v>
      </c>
    </row>
    <row r="34" spans="1:6" ht="30" customHeight="1">
      <c r="A34" s="2019" t="s">
        <v>986</v>
      </c>
      <c r="B34" s="2019"/>
      <c r="C34" s="2019"/>
      <c r="D34" s="2019"/>
      <c r="E34" s="2019"/>
    </row>
    <row r="35" spans="1:6">
      <c r="A35" s="1999" t="s">
        <v>987</v>
      </c>
      <c r="B35" s="1999"/>
      <c r="C35" s="1999"/>
      <c r="D35" s="1495"/>
      <c r="E35" s="369"/>
      <c r="F35" s="369"/>
    </row>
    <row r="36" spans="1:6">
      <c r="A36" s="1515"/>
      <c r="B36" s="1496">
        <v>2020</v>
      </c>
      <c r="C36" s="1496">
        <v>2021</v>
      </c>
      <c r="D36" s="1496">
        <v>2022</v>
      </c>
      <c r="E36" s="1499">
        <v>2023</v>
      </c>
      <c r="F36" s="1496">
        <v>2024</v>
      </c>
    </row>
    <row r="37" spans="1:6">
      <c r="A37" s="565" t="s">
        <v>988</v>
      </c>
      <c r="B37" s="493"/>
      <c r="C37" s="493"/>
      <c r="D37" s="493"/>
    </row>
    <row r="38" spans="1:6">
      <c r="A38" s="508" t="s">
        <v>1378</v>
      </c>
      <c r="B38" s="508">
        <v>18506</v>
      </c>
      <c r="C38" s="508">
        <v>21177</v>
      </c>
      <c r="D38" s="508">
        <v>21764</v>
      </c>
      <c r="E38" s="38">
        <v>155990</v>
      </c>
      <c r="F38" s="508">
        <v>145409</v>
      </c>
    </row>
    <row r="39" spans="1:6" ht="29.25" customHeight="1">
      <c r="A39" s="564" t="s">
        <v>1579</v>
      </c>
      <c r="B39" s="517" t="s">
        <v>60</v>
      </c>
      <c r="C39" s="517" t="s">
        <v>60</v>
      </c>
      <c r="D39" s="517" t="s">
        <v>60</v>
      </c>
      <c r="E39" s="56" t="s">
        <v>60</v>
      </c>
    </row>
    <row r="40" spans="1:6" ht="20.25" customHeight="1">
      <c r="A40" s="1495" t="s">
        <v>1379</v>
      </c>
      <c r="B40" s="1486">
        <v>18506</v>
      </c>
      <c r="C40" s="1486">
        <v>21177</v>
      </c>
      <c r="D40" s="1486">
        <v>21764</v>
      </c>
      <c r="E40" s="53">
        <v>155990</v>
      </c>
      <c r="F40" s="369">
        <v>145409</v>
      </c>
    </row>
    <row r="41" spans="1:6">
      <c r="A41" s="493"/>
      <c r="B41" s="493"/>
      <c r="C41" s="493"/>
      <c r="D41" s="493"/>
    </row>
    <row r="42" spans="1:6">
      <c r="A42" s="493"/>
      <c r="B42" s="493"/>
      <c r="C42" s="493"/>
      <c r="D42" s="493"/>
    </row>
    <row r="43" spans="1:6">
      <c r="A43" s="54"/>
      <c r="B43" s="54"/>
      <c r="C43" s="54"/>
      <c r="D43" s="54"/>
    </row>
    <row r="44" spans="1:6">
      <c r="A44" s="54"/>
      <c r="B44" s="54"/>
      <c r="C44" s="54"/>
      <c r="D44" s="54"/>
    </row>
    <row r="45" spans="1:6">
      <c r="A45" s="54"/>
      <c r="B45" s="54"/>
      <c r="C45" s="54"/>
      <c r="D45" s="54"/>
    </row>
    <row r="49" ht="13.5" customHeight="1"/>
  </sheetData>
  <mergeCells count="12">
    <mergeCell ref="A20:C20"/>
    <mergeCell ref="A1:D1"/>
    <mergeCell ref="A2:E2"/>
    <mergeCell ref="A7:E7"/>
    <mergeCell ref="A15:E15"/>
    <mergeCell ref="A19:E19"/>
    <mergeCell ref="A25:C25"/>
    <mergeCell ref="A29:C29"/>
    <mergeCell ref="A35:C35"/>
    <mergeCell ref="A24:E24"/>
    <mergeCell ref="A28:E28"/>
    <mergeCell ref="A34:E34"/>
  </mergeCells>
  <pageMargins left="0.70866141732283472" right="0.70866141732283472" top="0.74803149606299213" bottom="0.74803149606299213" header="0.31496062992125984" footer="0.31496062992125984"/>
  <pageSetup paperSize="9" scale="85" firstPageNumber="19" orientation="portrait" useFirstPageNumber="1" r:id="rId1"/>
  <headerFooter alignWithMargins="0">
    <oddFooter>&amp;C&amp;P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theme="4"/>
  </sheetPr>
  <dimension ref="A1:F48"/>
  <sheetViews>
    <sheetView workbookViewId="0">
      <selection activeCell="C31" sqref="C31"/>
    </sheetView>
  </sheetViews>
  <sheetFormatPr defaultRowHeight="12.75"/>
  <cols>
    <col min="1" max="1" width="47.6640625" customWidth="1"/>
    <col min="2" max="5" width="11.83203125" customWidth="1"/>
  </cols>
  <sheetData>
    <row r="1" spans="1:6">
      <c r="A1" s="2021" t="s">
        <v>430</v>
      </c>
      <c r="B1" s="2021"/>
      <c r="C1" s="2021"/>
      <c r="D1" s="2021"/>
    </row>
    <row r="2" spans="1:6" ht="15.75">
      <c r="A2" s="2022" t="s">
        <v>431</v>
      </c>
      <c r="B2" s="2022"/>
      <c r="C2" s="2022"/>
      <c r="D2" s="2022"/>
      <c r="E2" s="369"/>
      <c r="F2" s="369"/>
    </row>
    <row r="3" spans="1:6">
      <c r="A3" s="1560"/>
      <c r="B3" s="1184">
        <v>2020</v>
      </c>
      <c r="C3" s="1184">
        <v>2021</v>
      </c>
      <c r="D3" s="1184">
        <v>2022</v>
      </c>
      <c r="E3" s="1561">
        <v>2023</v>
      </c>
      <c r="F3" s="1701">
        <v>2024</v>
      </c>
    </row>
    <row r="4" spans="1:6">
      <c r="A4" s="495"/>
      <c r="B4" s="495"/>
      <c r="C4" s="495"/>
      <c r="D4" s="653"/>
    </row>
    <row r="5" spans="1:6">
      <c r="A5" s="555" t="s">
        <v>432</v>
      </c>
      <c r="B5" s="495">
        <v>18.8</v>
      </c>
      <c r="C5" s="650">
        <v>23.8</v>
      </c>
      <c r="D5" s="653">
        <v>19.899999999999999</v>
      </c>
      <c r="E5" s="952">
        <v>20.396452079475395</v>
      </c>
      <c r="F5" s="42">
        <v>19.8</v>
      </c>
    </row>
    <row r="6" spans="1:6">
      <c r="A6" s="495" t="s">
        <v>433</v>
      </c>
      <c r="B6" s="495">
        <v>0</v>
      </c>
      <c r="C6" s="650">
        <v>2.1</v>
      </c>
      <c r="D6" s="653">
        <v>0.5</v>
      </c>
      <c r="E6" s="952">
        <v>0.28220429532766028</v>
      </c>
      <c r="F6" s="42">
        <v>0.3</v>
      </c>
    </row>
    <row r="7" spans="1:6" ht="15">
      <c r="A7" s="495" t="s">
        <v>434</v>
      </c>
      <c r="B7" s="495"/>
      <c r="C7" s="650"/>
      <c r="D7" s="653">
        <v>0.8</v>
      </c>
      <c r="E7" s="208">
        <v>0.5</v>
      </c>
      <c r="F7" s="42">
        <v>0.4</v>
      </c>
    </row>
    <row r="8" spans="1:6" ht="15">
      <c r="A8" s="495" t="s">
        <v>435</v>
      </c>
      <c r="B8" s="495"/>
      <c r="C8" s="650"/>
      <c r="D8" s="653">
        <v>3.43</v>
      </c>
      <c r="E8" s="208">
        <v>2.6</v>
      </c>
      <c r="F8" s="42">
        <v>2.2999999999999998</v>
      </c>
    </row>
    <row r="9" spans="1:6" ht="15">
      <c r="A9" s="495" t="s">
        <v>436</v>
      </c>
      <c r="B9" s="495"/>
      <c r="C9" s="650"/>
      <c r="D9" s="653"/>
      <c r="E9" s="208"/>
      <c r="F9" s="42"/>
    </row>
    <row r="10" spans="1:6" ht="15">
      <c r="A10" s="495" t="s">
        <v>437</v>
      </c>
      <c r="B10" s="517">
        <v>90.7</v>
      </c>
      <c r="C10" s="651">
        <v>90.23</v>
      </c>
      <c r="D10" s="653">
        <v>93.7</v>
      </c>
      <c r="E10" s="208"/>
    </row>
    <row r="11" spans="1:6" ht="15">
      <c r="A11" s="495" t="s">
        <v>438</v>
      </c>
      <c r="B11" s="213">
        <v>2323.9</v>
      </c>
      <c r="C11" s="209">
        <v>2390.5</v>
      </c>
      <c r="D11" s="649">
        <v>2426.5030575631154</v>
      </c>
      <c r="E11" s="208">
        <v>2411</v>
      </c>
      <c r="F11" s="42">
        <v>2462</v>
      </c>
    </row>
    <row r="12" spans="1:6" ht="15">
      <c r="A12" s="495" t="s">
        <v>439</v>
      </c>
      <c r="B12" s="213">
        <v>63.4</v>
      </c>
      <c r="C12" s="209">
        <v>65.27</v>
      </c>
      <c r="D12" s="649">
        <v>65.872795391297061</v>
      </c>
      <c r="E12" s="208">
        <v>65.2</v>
      </c>
      <c r="F12" s="42">
        <v>66.5</v>
      </c>
    </row>
    <row r="13" spans="1:6" ht="15">
      <c r="A13" s="495" t="s">
        <v>440</v>
      </c>
      <c r="B13" s="213">
        <v>66.7</v>
      </c>
      <c r="C13" s="209">
        <v>68.77</v>
      </c>
      <c r="D13" s="649">
        <v>74.975615148226808</v>
      </c>
      <c r="E13" s="208">
        <v>74.599999999999994</v>
      </c>
      <c r="F13" s="42">
        <v>80</v>
      </c>
    </row>
    <row r="14" spans="1:6" ht="15">
      <c r="A14" s="495" t="s">
        <v>441</v>
      </c>
      <c r="B14" s="495"/>
      <c r="C14" s="650"/>
      <c r="D14" s="653"/>
      <c r="E14" s="208"/>
      <c r="F14" s="42"/>
    </row>
    <row r="15" spans="1:6" ht="15">
      <c r="A15" s="495" t="s">
        <v>442</v>
      </c>
      <c r="B15" s="652">
        <v>5540.92</v>
      </c>
      <c r="C15" s="651">
        <v>6299.9</v>
      </c>
      <c r="D15" s="653">
        <v>6827.6799999999994</v>
      </c>
      <c r="E15" s="208">
        <v>7215.64</v>
      </c>
      <c r="F15" s="42">
        <v>7722.7</v>
      </c>
    </row>
    <row r="16" spans="1:6" ht="15">
      <c r="A16" s="495" t="s">
        <v>443</v>
      </c>
      <c r="B16" s="652">
        <v>6165.06</v>
      </c>
      <c r="C16" s="209">
        <v>7015.41</v>
      </c>
      <c r="D16" s="649">
        <v>7607.7699999999995</v>
      </c>
      <c r="E16" s="208">
        <v>8031.36</v>
      </c>
      <c r="F16" s="42">
        <v>8606.9</v>
      </c>
    </row>
    <row r="17" spans="1:6" ht="15">
      <c r="A17" s="495" t="s">
        <v>444</v>
      </c>
      <c r="B17" s="652">
        <v>4896.24</v>
      </c>
      <c r="C17" s="209">
        <v>5538.71</v>
      </c>
      <c r="D17" s="649">
        <v>6012.08</v>
      </c>
      <c r="E17" s="208">
        <v>6341.77</v>
      </c>
      <c r="F17" s="42">
        <v>6810.9</v>
      </c>
    </row>
    <row r="18" spans="1:6" ht="15">
      <c r="A18" s="495" t="s">
        <v>445</v>
      </c>
      <c r="B18" s="652">
        <v>4758.99</v>
      </c>
      <c r="C18" s="209">
        <v>5409.93</v>
      </c>
      <c r="D18" s="649">
        <v>5853.54</v>
      </c>
      <c r="E18" s="208">
        <v>6201.8</v>
      </c>
      <c r="F18" s="42">
        <v>6617.3</v>
      </c>
    </row>
    <row r="19" spans="1:6" ht="15">
      <c r="A19" s="495" t="s">
        <v>446</v>
      </c>
      <c r="B19" s="495"/>
      <c r="C19" s="650"/>
      <c r="D19" s="653"/>
      <c r="E19" s="208"/>
      <c r="F19" s="42"/>
    </row>
    <row r="20" spans="1:6" ht="15">
      <c r="A20" s="495" t="s">
        <v>447</v>
      </c>
      <c r="B20" s="495"/>
      <c r="C20" s="650"/>
      <c r="D20" s="653"/>
      <c r="E20" s="208"/>
      <c r="F20" s="42"/>
    </row>
    <row r="21" spans="1:6" ht="15">
      <c r="A21" s="495" t="s">
        <v>448</v>
      </c>
      <c r="B21" s="495">
        <v>101.34</v>
      </c>
      <c r="C21" s="650">
        <v>104.13</v>
      </c>
      <c r="D21" s="653">
        <v>98.49</v>
      </c>
      <c r="E21" s="208">
        <v>97.91</v>
      </c>
      <c r="F21" s="42">
        <v>101.6</v>
      </c>
    </row>
    <row r="22" spans="1:6">
      <c r="A22" s="1555"/>
      <c r="B22" s="1486"/>
      <c r="C22" s="1486"/>
      <c r="D22" s="1562"/>
      <c r="E22" s="369"/>
      <c r="F22" s="369"/>
    </row>
    <row r="23" spans="1:6" ht="15">
      <c r="A23" s="54"/>
      <c r="B23" s="210"/>
      <c r="C23" s="210"/>
      <c r="D23" s="208"/>
    </row>
    <row r="48" ht="13.5" customHeight="1"/>
  </sheetData>
  <mergeCells count="2">
    <mergeCell ref="A1:D1"/>
    <mergeCell ref="A2:D2"/>
  </mergeCells>
  <pageMargins left="0.70866141732283472" right="0.70866141732283472" top="0.74803149606299213" bottom="0.74803149606299213" header="0.31496062992125984" footer="0.31496062992125984"/>
  <pageSetup paperSize="9" scale="85" firstPageNumber="19" orientation="portrait" useFirstPageNumber="1" r:id="rId1"/>
  <headerFooter alignWithMargins="0">
    <oddFooter>&amp;C&amp;P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"/>
  <sheetViews>
    <sheetView topLeftCell="B1" workbookViewId="0">
      <selection activeCell="H23" sqref="H23"/>
    </sheetView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47</vt:i4>
      </vt:variant>
      <vt:variant>
        <vt:lpstr>Именованные диапазоны</vt:lpstr>
      </vt:variant>
      <vt:variant>
        <vt:i4>9</vt:i4>
      </vt:variant>
    </vt:vector>
  </HeadingPairs>
  <TitlesOfParts>
    <vt:vector size="56" baseType="lpstr">
      <vt:lpstr>свод</vt:lpstr>
      <vt:lpstr>ЕГРСЕ (3)</vt:lpstr>
      <vt:lpstr>ВРП И СНС</vt:lpstr>
      <vt:lpstr>пром1</vt:lpstr>
      <vt:lpstr>пром2</vt:lpstr>
      <vt:lpstr>пром3</vt:lpstr>
      <vt:lpstr>сх1</vt:lpstr>
      <vt:lpstr>Строит2</vt:lpstr>
      <vt:lpstr>Груз</vt:lpstr>
      <vt:lpstr>Пассаж</vt:lpstr>
      <vt:lpstr> связ</vt:lpstr>
      <vt:lpstr>труд</vt:lpstr>
      <vt:lpstr>труд1</vt:lpstr>
      <vt:lpstr>труд2</vt:lpstr>
      <vt:lpstr>труд3</vt:lpstr>
      <vt:lpstr>труд4</vt:lpstr>
      <vt:lpstr>торг</vt:lpstr>
      <vt:lpstr>торг1</vt:lpstr>
      <vt:lpstr>услуги</vt:lpstr>
      <vt:lpstr>инд</vt:lpstr>
      <vt:lpstr>Госсектор</vt:lpstr>
      <vt:lpstr>фин1</vt:lpstr>
      <vt:lpstr>фин2</vt:lpstr>
      <vt:lpstr>фин3</vt:lpstr>
      <vt:lpstr>фин4</vt:lpstr>
      <vt:lpstr>фин5</vt:lpstr>
      <vt:lpstr>инвест</vt:lpstr>
      <vt:lpstr>внеш1</vt:lpstr>
      <vt:lpstr>внеш2</vt:lpstr>
      <vt:lpstr>внеш3</vt:lpstr>
      <vt:lpstr>демогр1</vt:lpstr>
      <vt:lpstr>демогр2</vt:lpstr>
      <vt:lpstr>демогр3</vt:lpstr>
      <vt:lpstr>демогр4</vt:lpstr>
      <vt:lpstr>демогр5</vt:lpstr>
      <vt:lpstr>демогр6</vt:lpstr>
      <vt:lpstr>демогр7</vt:lpstr>
      <vt:lpstr>здрав</vt:lpstr>
      <vt:lpstr>здрав.1 инвалид</vt:lpstr>
      <vt:lpstr>образ.культ.</vt:lpstr>
      <vt:lpstr>жилфонд</vt:lpstr>
      <vt:lpstr>прест</vt:lpstr>
      <vt:lpstr>благ</vt:lpstr>
      <vt:lpstr>экол</vt:lpstr>
      <vt:lpstr>туризм</vt:lpstr>
      <vt:lpstr>уровень</vt:lpstr>
      <vt:lpstr>Лист1</vt:lpstr>
      <vt:lpstr>' связ'!Область_печати</vt:lpstr>
      <vt:lpstr>'ВРП И СНС'!Область_печати</vt:lpstr>
      <vt:lpstr>Госсектор!Область_печати</vt:lpstr>
      <vt:lpstr>Груз!Область_печати</vt:lpstr>
      <vt:lpstr>'ЕГРСЕ (3)'!Область_печати</vt:lpstr>
      <vt:lpstr>пром1!Область_печати</vt:lpstr>
      <vt:lpstr>свод!Область_печати</vt:lpstr>
      <vt:lpstr>Строит2!Область_печати</vt:lpstr>
      <vt:lpstr>сх1!Область_печати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DSabirova</dc:creator>
  <cp:lastModifiedBy>ZKaraeva</cp:lastModifiedBy>
  <cp:lastPrinted>2025-06-24T07:08:39Z</cp:lastPrinted>
  <dcterms:created xsi:type="dcterms:W3CDTF">2015-09-18T03:45:04Z</dcterms:created>
  <dcterms:modified xsi:type="dcterms:W3CDTF">2026-02-02T06:00:35Z</dcterms:modified>
</cp:coreProperties>
</file>