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Экспресс-инфо (Транспорт) 11 m. 2025\"/>
    </mc:Choice>
  </mc:AlternateContent>
  <xr:revisionPtr revIDLastSave="0" documentId="13_ncr:1_{F2B740B6-EC11-4C93-BB55-2A7E76E67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externalReferences>
    <externalReference r:id="rId2"/>
    <externalReference r:id="rId3"/>
  </externalReference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3" i="65" l="1"/>
  <c r="D42" i="65"/>
  <c r="D41" i="65"/>
  <c r="D40" i="65"/>
  <c r="D38" i="65"/>
  <c r="D36" i="65"/>
  <c r="C43" i="65"/>
  <c r="C42" i="65"/>
  <c r="C41" i="65"/>
  <c r="C40" i="65"/>
  <c r="C38" i="65"/>
  <c r="B43" i="65"/>
  <c r="B42" i="65"/>
  <c r="B41" i="65"/>
  <c r="B40" i="65"/>
  <c r="B38" i="65"/>
  <c r="D35" i="65"/>
  <c r="D34" i="65"/>
  <c r="D33" i="65"/>
  <c r="D32" i="65"/>
  <c r="D30" i="65"/>
  <c r="D28" i="65"/>
  <c r="C35" i="65"/>
  <c r="C34" i="65"/>
  <c r="C33" i="65"/>
  <c r="C32" i="65"/>
  <c r="C30" i="65"/>
  <c r="B35" i="65"/>
  <c r="B34" i="65"/>
  <c r="B33" i="65"/>
  <c r="B32" i="65"/>
  <c r="B30" i="65"/>
  <c r="D26" i="65"/>
  <c r="D25" i="65"/>
  <c r="D24" i="65"/>
  <c r="D23" i="65"/>
  <c r="D21" i="65"/>
  <c r="C26" i="65"/>
  <c r="C25" i="65"/>
  <c r="C24" i="65"/>
  <c r="C23" i="65"/>
  <c r="B26" i="65"/>
  <c r="B25" i="65"/>
  <c r="B24" i="65"/>
  <c r="B23" i="65"/>
  <c r="D20" i="65"/>
  <c r="D19" i="65"/>
  <c r="D18" i="65"/>
  <c r="D17" i="65"/>
  <c r="D16" i="65"/>
  <c r="D15" i="65"/>
  <c r="D13" i="65"/>
  <c r="C20" i="65"/>
  <c r="C19" i="65"/>
  <c r="C18" i="65"/>
  <c r="C17" i="65"/>
  <c r="C16" i="65"/>
  <c r="C15" i="65"/>
  <c r="B20" i="65"/>
  <c r="B19" i="65"/>
  <c r="B18" i="65"/>
  <c r="B17" i="65"/>
  <c r="B16" i="65"/>
  <c r="B15" i="65"/>
  <c r="E32" i="65" l="1"/>
  <c r="E33" i="65"/>
  <c r="E30" i="65"/>
  <c r="E34" i="65"/>
  <c r="E35" i="65"/>
  <c r="E42" i="65"/>
  <c r="E19" i="65"/>
  <c r="C36" i="65" l="1"/>
  <c r="B36" i="65"/>
  <c r="E18" i="65"/>
  <c r="E15" i="65"/>
  <c r="C28" i="65"/>
  <c r="E36" i="65" l="1"/>
  <c r="C21" i="65"/>
  <c r="E38" i="65"/>
  <c r="E40" i="65"/>
  <c r="E41" i="65"/>
  <c r="E43" i="65"/>
  <c r="B28" i="65"/>
  <c r="E28" i="65" s="1"/>
  <c r="E23" i="65"/>
  <c r="E24" i="65"/>
  <c r="E25" i="65"/>
  <c r="E26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<sst xmlns="http://schemas.openxmlformats.org/spreadsheetml/2006/main" count="79" uniqueCount="49">
  <si>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</si>
  <si>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</si>
  <si>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</si>
  <si>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</si>
  <si>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</si>
  <si>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</si>
  <si>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</si>
  <si>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</si>
  <si>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</si>
  <si>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</si>
  <si>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</si>
  <si>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</si>
  <si>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</si>
  <si>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</si>
  <si>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</si>
  <si>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</si>
  <si>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</si>
  <si>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</si>
  <si>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</si>
  <si>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</si>
  <si>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</si>
  <si>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</si>
  <si>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</si>
  <si>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</si>
  <si>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</si>
  <si>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</si>
  <si>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</si>
  <si>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</si>
  <si>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</si>
  <si>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</si>
  <si>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</si>
  <si>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</si>
  <si>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</si>
  <si>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</si>
  <si>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</si>
  <si>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</si>
  <si>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</si>
  <si>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</si>
  <si>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</si>
  <si>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</si>
  <si>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</si>
  <si>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</si>
  <si>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</si>
  <si>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</si>
  <si>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</si>
  <si>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</si>
  <si>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январь-декабрындагы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</si>
  <si>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январе-декабре 2025 года</t>
  </si>
  <si>
    <t>2026-жыл 19-январь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</si>
</sst>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4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18" fillId="0" borderId="0" xfId="0" applyNumberFormat="1" applyFont="1" applyAlignment="1">
      <alignment horizontal="right" vertical="center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6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%20&#1086;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%20&#108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">
          <cell r="I5">
            <v>105.94937031211128</v>
          </cell>
        </row>
        <row r="7">
          <cell r="C7">
            <v>9200.2999999999993</v>
          </cell>
          <cell r="E7">
            <v>10508.3</v>
          </cell>
          <cell r="I7">
            <v>98.220348030319187</v>
          </cell>
        </row>
        <row r="8">
          <cell r="C8">
            <v>3231.8</v>
          </cell>
          <cell r="E8">
            <v>3611.4</v>
          </cell>
          <cell r="I8">
            <v>100.49441835877981</v>
          </cell>
        </row>
        <row r="9">
          <cell r="C9">
            <v>7304.6</v>
          </cell>
          <cell r="E9">
            <v>8643.6</v>
          </cell>
          <cell r="I9">
            <v>99.376904658249899</v>
          </cell>
        </row>
        <row r="10">
          <cell r="C10">
            <v>44394.7</v>
          </cell>
          <cell r="E10">
            <v>49703.358693685135</v>
          </cell>
          <cell r="I10">
            <v>107.46069591527987</v>
          </cell>
        </row>
        <row r="14">
          <cell r="C14">
            <v>48.4</v>
          </cell>
          <cell r="E14">
            <v>38.5</v>
          </cell>
          <cell r="I14">
            <v>348.20143884892082</v>
          </cell>
        </row>
        <row r="15">
          <cell r="C15">
            <v>442.8</v>
          </cell>
          <cell r="E15">
            <v>442.7</v>
          </cell>
          <cell r="I15">
            <v>124.48692718583077</v>
          </cell>
        </row>
        <row r="21">
          <cell r="I21">
            <v>105.84495556369204</v>
          </cell>
        </row>
        <row r="23">
          <cell r="C23">
            <v>1075.5</v>
          </cell>
          <cell r="E23">
            <v>1223.0999999999999</v>
          </cell>
          <cell r="I23">
            <v>99.069638909358886</v>
          </cell>
        </row>
        <row r="24">
          <cell r="C24">
            <v>1531.2</v>
          </cell>
          <cell r="E24">
            <v>1974.45432373004</v>
          </cell>
          <cell r="I24">
            <v>107.63390974272457</v>
          </cell>
        </row>
        <row r="28">
          <cell r="C28">
            <v>252.5</v>
          </cell>
          <cell r="E28">
            <v>170</v>
          </cell>
          <cell r="I28">
            <v>109.26006057983557</v>
          </cell>
        </row>
        <row r="29">
          <cell r="C29">
            <v>320.7</v>
          </cell>
          <cell r="E29">
            <v>320.3</v>
          </cell>
          <cell r="I29">
            <v>121.01886792452829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I4">
            <v>109.80972651795138</v>
          </cell>
        </row>
        <row r="7">
          <cell r="C7">
            <v>271.60000000000002</v>
          </cell>
          <cell r="E7">
            <v>429</v>
          </cell>
          <cell r="I7">
            <v>109.95951417004048</v>
          </cell>
        </row>
        <row r="10">
          <cell r="C10">
            <v>570518.80000000005</v>
          </cell>
          <cell r="E10">
            <v>612920.32061022997</v>
          </cell>
          <cell r="I10">
            <v>113.58662282360869</v>
          </cell>
        </row>
        <row r="13">
          <cell r="C13">
            <v>43376.9</v>
          </cell>
          <cell r="E13">
            <v>46204.217097980996</v>
          </cell>
          <cell r="I13">
            <v>110.16215667102639</v>
          </cell>
        </row>
        <row r="15">
          <cell r="C15">
            <v>19791</v>
          </cell>
          <cell r="E15">
            <v>5488</v>
          </cell>
          <cell r="I15">
            <v>55.974296679893541</v>
          </cell>
        </row>
        <row r="16">
          <cell r="C16">
            <v>1319.7</v>
          </cell>
          <cell r="E16">
            <v>1760.9</v>
          </cell>
          <cell r="I16">
            <v>102.30232558139537</v>
          </cell>
        </row>
        <row r="22">
          <cell r="I22">
            <v>103.97949025170254</v>
          </cell>
        </row>
        <row r="24">
          <cell r="C24">
            <v>25.4</v>
          </cell>
          <cell r="E24">
            <v>43.6</v>
          </cell>
          <cell r="I24">
            <v>117.59259259259258</v>
          </cell>
        </row>
        <row r="27">
          <cell r="C27">
            <v>8495.8000000000011</v>
          </cell>
          <cell r="E27">
            <v>8731.7391970027311</v>
          </cell>
          <cell r="I27">
            <v>106.24663907057015</v>
          </cell>
        </row>
        <row r="30">
          <cell r="C30">
            <v>1223.7</v>
          </cell>
          <cell r="E30">
            <v>1360.0591015951679</v>
          </cell>
          <cell r="I30">
            <v>115.36721033279909</v>
          </cell>
        </row>
        <row r="32">
          <cell r="C32">
            <v>82.3</v>
          </cell>
          <cell r="E32">
            <v>23</v>
          </cell>
          <cell r="I32">
            <v>56.602475928473176</v>
          </cell>
        </row>
        <row r="33">
          <cell r="C33">
            <v>1975.2</v>
          </cell>
          <cell r="E33">
            <v>2264.3000000000002</v>
          </cell>
          <cell r="I33">
            <v>92.876287205529707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topLeftCell="A31" zoomScaleNormal="100" zoomScaleSheetLayoutView="100" workbookViewId="0">
      <selection activeCell="J47" sqref="J47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9" t="s">
        <v>45</v>
      </c>
      <c r="B2" s="59"/>
      <c r="C2" s="59"/>
      <c r="D2" s="59"/>
      <c r="E2" s="59"/>
      <c r="F2" s="59"/>
    </row>
    <row r="3" spans="1:8" s="1" customFormat="1" ht="15" customHeight="1" x14ac:dyDescent="0.2">
      <c r="A3" s="60"/>
      <c r="B3" s="60"/>
      <c r="C3" s="60"/>
      <c r="D3" s="60"/>
      <c r="E3" s="60"/>
      <c r="F3" s="60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49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49" t="s">
        <v>48</v>
      </c>
      <c r="B7" s="5"/>
      <c r="C7" s="5"/>
      <c r="D7" s="5"/>
      <c r="E7" s="5"/>
    </row>
    <row r="8" spans="1:8" s="1" customFormat="1" ht="45.75" customHeight="1" x14ac:dyDescent="0.2">
      <c r="A8" s="61" t="s">
        <v>46</v>
      </c>
      <c r="B8" s="61"/>
      <c r="C8" s="61"/>
      <c r="D8" s="61"/>
      <c r="E8" s="61"/>
      <c r="F8" s="61"/>
    </row>
    <row r="9" spans="1:8" s="1" customFormat="1" ht="35.25" customHeight="1" x14ac:dyDescent="0.2">
      <c r="A9" s="62" t="s">
        <v>47</v>
      </c>
      <c r="B9" s="62"/>
      <c r="C9" s="62"/>
      <c r="D9" s="62"/>
      <c r="E9" s="62"/>
      <c r="F9" s="62"/>
    </row>
    <row r="10" spans="1:8" s="1" customFormat="1" ht="8.2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63" t="s">
        <v>39</v>
      </c>
      <c r="C11" s="63"/>
      <c r="D11" s="63" t="s">
        <v>41</v>
      </c>
      <c r="E11" s="63"/>
      <c r="F11" s="41"/>
    </row>
    <row r="12" spans="1:8" s="7" customFormat="1" ht="17.25" customHeight="1" thickBot="1" x14ac:dyDescent="0.25">
      <c r="A12" s="35"/>
      <c r="B12" s="36">
        <v>2024</v>
      </c>
      <c r="C12" s="37">
        <v>2025</v>
      </c>
      <c r="D12" s="36">
        <v>2024</v>
      </c>
      <c r="E12" s="38" t="s">
        <v>40</v>
      </c>
      <c r="F12" s="39"/>
    </row>
    <row r="13" spans="1:8" s="7" customFormat="1" ht="24" customHeight="1" x14ac:dyDescent="0.2">
      <c r="A13" s="10" t="s">
        <v>44</v>
      </c>
      <c r="B13" s="28">
        <f>B15+B18+B19+B20</f>
        <v>54086.200000000004</v>
      </c>
      <c r="C13" s="28">
        <f>C15+C18+C19+C20</f>
        <v>60692.858693685135</v>
      </c>
      <c r="D13" s="28">
        <f>'[1]12'!$I$5</f>
        <v>105.94937031211128</v>
      </c>
      <c r="E13" s="42">
        <f>C13/B13*100</f>
        <v>112.21505429053092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30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f>'[1]12'!$C$7</f>
        <v>9200.2999999999993</v>
      </c>
      <c r="C15" s="46">
        <f>'[1]12'!$E$7</f>
        <v>10508.3</v>
      </c>
      <c r="D15" s="34">
        <f>'[1]12'!$I$7</f>
        <v>98.220348030319187</v>
      </c>
      <c r="E15" s="44">
        <f t="shared" ref="E15:E19" si="0">C15/B15*100</f>
        <v>114.21692770887906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f>'[1]12'!$C$8</f>
        <v>3231.8</v>
      </c>
      <c r="C16" s="30">
        <f>'[1]12'!$E$8</f>
        <v>3611.4</v>
      </c>
      <c r="D16" s="29">
        <f>'[1]12'!$I$8</f>
        <v>100.49441835877981</v>
      </c>
      <c r="E16" s="45">
        <f t="shared" si="0"/>
        <v>111.74577634754625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f>'[1]12'!$C$9</f>
        <v>7304.6</v>
      </c>
      <c r="C17" s="30">
        <f>'[1]12'!$E$9</f>
        <v>8643.6</v>
      </c>
      <c r="D17" s="29">
        <f>'[1]12'!$I$9</f>
        <v>99.376904658249899</v>
      </c>
      <c r="E17" s="45">
        <f t="shared" si="0"/>
        <v>118.33091476603784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f>'[1]12'!$C$10</f>
        <v>44394.7</v>
      </c>
      <c r="C18" s="30">
        <f>'[1]12'!$E$10</f>
        <v>49703.358693685135</v>
      </c>
      <c r="D18" s="29">
        <f>'[1]12'!$I$10</f>
        <v>107.46069591527987</v>
      </c>
      <c r="E18" s="45">
        <f t="shared" si="0"/>
        <v>111.9578659022026</v>
      </c>
      <c r="F18" s="16" t="s">
        <v>11</v>
      </c>
    </row>
    <row r="19" spans="1:8" x14ac:dyDescent="0.2">
      <c r="A19" s="14" t="s">
        <v>12</v>
      </c>
      <c r="B19" s="29">
        <f>'[1]12'!$C$15</f>
        <v>442.8</v>
      </c>
      <c r="C19" s="30">
        <f>'[1]12'!$E$15</f>
        <v>442.7</v>
      </c>
      <c r="D19" s="29">
        <f>'[1]12'!$I$15</f>
        <v>124.48692718583077</v>
      </c>
      <c r="E19" s="44">
        <f t="shared" si="0"/>
        <v>99.977416440831064</v>
      </c>
      <c r="F19" s="16" t="s">
        <v>13</v>
      </c>
    </row>
    <row r="20" spans="1:8" x14ac:dyDescent="0.2">
      <c r="A20" s="11" t="s">
        <v>14</v>
      </c>
      <c r="B20" s="29">
        <f>'[1]12'!$C$14</f>
        <v>48.4</v>
      </c>
      <c r="C20" s="30">
        <f>'[1]12'!$E$14</f>
        <v>38.5</v>
      </c>
      <c r="D20" s="29">
        <f>'[1]12'!$I$14</f>
        <v>348.20143884892082</v>
      </c>
      <c r="E20" s="44">
        <f>C20/B20*100</f>
        <v>79.545454545454547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3179.8999999999996</v>
      </c>
      <c r="C21" s="28">
        <f>SUM(C23:C26)</f>
        <v>3687.8543237300401</v>
      </c>
      <c r="D21" s="28">
        <f>'[1]12'!$I$21</f>
        <v>105.84495556369204</v>
      </c>
      <c r="E21" s="42">
        <f>C21/B21*100</f>
        <v>115.97390873077897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f>'[1]12'!$C$23</f>
        <v>1075.5</v>
      </c>
      <c r="C23" s="30">
        <f>'[1]12'!$E$23</f>
        <v>1223.0999999999999</v>
      </c>
      <c r="D23" s="29">
        <f>'[1]12'!$I$23</f>
        <v>99.069638909358886</v>
      </c>
      <c r="E23" s="44">
        <f t="shared" ref="E23:E26" si="1">C23/B23*100</f>
        <v>113.72384937238493</v>
      </c>
      <c r="F23" s="16" t="s">
        <v>18</v>
      </c>
    </row>
    <row r="24" spans="1:8" x14ac:dyDescent="0.2">
      <c r="A24" s="14" t="s">
        <v>10</v>
      </c>
      <c r="B24" s="29">
        <f>'[1]12'!$C$24</f>
        <v>1531.2</v>
      </c>
      <c r="C24" s="30">
        <f>'[1]12'!$E$24</f>
        <v>1974.45432373004</v>
      </c>
      <c r="D24" s="29">
        <f>'[1]12'!$I$24</f>
        <v>107.63390974272457</v>
      </c>
      <c r="E24" s="44">
        <f t="shared" si="1"/>
        <v>128.94816638780301</v>
      </c>
      <c r="F24" s="16" t="s">
        <v>11</v>
      </c>
    </row>
    <row r="25" spans="1:8" x14ac:dyDescent="0.2">
      <c r="A25" s="14" t="s">
        <v>12</v>
      </c>
      <c r="B25" s="29">
        <f>'[1]12'!$C$29</f>
        <v>320.7</v>
      </c>
      <c r="C25" s="30">
        <f>'[1]12'!$E$29</f>
        <v>320.3</v>
      </c>
      <c r="D25" s="29">
        <f>'[1]12'!$I$29</f>
        <v>121.01886792452829</v>
      </c>
      <c r="E25" s="44">
        <f t="shared" si="1"/>
        <v>99.875272840661054</v>
      </c>
      <c r="F25" s="16" t="s">
        <v>19</v>
      </c>
    </row>
    <row r="26" spans="1:8" x14ac:dyDescent="0.2">
      <c r="A26" s="53" t="s">
        <v>14</v>
      </c>
      <c r="B26" s="54">
        <f>'[1]12'!$C$28</f>
        <v>252.5</v>
      </c>
      <c r="C26" s="55">
        <f>'[1]12'!$E$28</f>
        <v>170</v>
      </c>
      <c r="D26" s="54">
        <f>'[1]12'!$I$28</f>
        <v>109.26006057983557</v>
      </c>
      <c r="E26" s="56">
        <f t="shared" si="1"/>
        <v>67.32673267326733</v>
      </c>
      <c r="F26" s="57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635278</v>
      </c>
      <c r="C28" s="28">
        <f>SUM(C30:C35)</f>
        <v>666802.43770821101</v>
      </c>
      <c r="D28" s="28">
        <f>'[2]12'!$I$4</f>
        <v>109.80972651795138</v>
      </c>
      <c r="E28" s="42">
        <f>C28/B28*100</f>
        <v>104.96230590516451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f>'[2]12'!$C$7</f>
        <v>271.60000000000002</v>
      </c>
      <c r="C30" s="30">
        <f>'[2]12'!$E$7</f>
        <v>429</v>
      </c>
      <c r="D30" s="29">
        <f>'[2]12'!$I$7</f>
        <v>109.95951417004048</v>
      </c>
      <c r="E30" s="44">
        <f t="shared" ref="E30:E35" si="2">C30/B30*100</f>
        <v>157.95287187039764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f>'[2]12'!$C$10</f>
        <v>570518.80000000005</v>
      </c>
      <c r="C32" s="30">
        <f>'[2]12'!$E$10</f>
        <v>612920.32061022997</v>
      </c>
      <c r="D32" s="29">
        <f>'[2]12'!$I$10</f>
        <v>113.58662282360869</v>
      </c>
      <c r="E32" s="44">
        <f t="shared" si="2"/>
        <v>107.43209875121205</v>
      </c>
      <c r="F32" s="18" t="s">
        <v>24</v>
      </c>
    </row>
    <row r="33" spans="1:6" x14ac:dyDescent="0.2">
      <c r="A33" s="17" t="s">
        <v>25</v>
      </c>
      <c r="B33" s="29">
        <f>'[2]12'!$C$13</f>
        <v>43376.9</v>
      </c>
      <c r="C33" s="30">
        <f>'[2]12'!$E$13</f>
        <v>46204.217097980996</v>
      </c>
      <c r="D33" s="29">
        <f>'[2]12'!$I$13</f>
        <v>110.16215667102639</v>
      </c>
      <c r="E33" s="44">
        <f t="shared" si="2"/>
        <v>106.51802479656452</v>
      </c>
      <c r="F33" s="18" t="s">
        <v>25</v>
      </c>
    </row>
    <row r="34" spans="1:6" x14ac:dyDescent="0.2">
      <c r="A34" s="14" t="s">
        <v>26</v>
      </c>
      <c r="B34" s="29">
        <f>'[2]12'!$C$15</f>
        <v>19791</v>
      </c>
      <c r="C34" s="30">
        <f>'[2]12'!$E$15</f>
        <v>5488</v>
      </c>
      <c r="D34" s="29">
        <f>'[2]12'!$I$15</f>
        <v>55.974296679893541</v>
      </c>
      <c r="E34" s="44">
        <f t="shared" si="2"/>
        <v>27.729776160881208</v>
      </c>
      <c r="F34" s="16" t="s">
        <v>27</v>
      </c>
    </row>
    <row r="35" spans="1:6" x14ac:dyDescent="0.2">
      <c r="A35" s="11" t="s">
        <v>14</v>
      </c>
      <c r="B35" s="29">
        <f>'[2]12'!$C$16</f>
        <v>1319.7</v>
      </c>
      <c r="C35" s="30">
        <f>'[2]12'!$E$16</f>
        <v>1760.9</v>
      </c>
      <c r="D35" s="29">
        <f>'[2]12'!$I$16</f>
        <v>102.30232558139537</v>
      </c>
      <c r="E35" s="44">
        <f t="shared" si="2"/>
        <v>133.43184056982648</v>
      </c>
      <c r="F35" s="13" t="s">
        <v>15</v>
      </c>
    </row>
    <row r="36" spans="1:6" ht="40.5" x14ac:dyDescent="0.2">
      <c r="A36" s="19" t="s">
        <v>28</v>
      </c>
      <c r="B36" s="28">
        <f>SUM(B38:B43)</f>
        <v>11802.400000000001</v>
      </c>
      <c r="C36" s="28">
        <f>SUM(C38:C43)</f>
        <v>12422.698298597901</v>
      </c>
      <c r="D36" s="28">
        <f>'[2]12'!$I$22</f>
        <v>103.97949025170254</v>
      </c>
      <c r="E36" s="42">
        <f>C36/B36*100</f>
        <v>105.25569628717804</v>
      </c>
      <c r="F36" s="20" t="s">
        <v>29</v>
      </c>
    </row>
    <row r="37" spans="1:6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6" x14ac:dyDescent="0.2">
      <c r="A38" s="14" t="s">
        <v>22</v>
      </c>
      <c r="B38" s="30">
        <f>'[2]12'!$C$24</f>
        <v>25.4</v>
      </c>
      <c r="C38" s="29">
        <f>'[2]12'!$E$24</f>
        <v>43.6</v>
      </c>
      <c r="D38" s="30">
        <f>'[2]12'!$I$24</f>
        <v>117.59259259259258</v>
      </c>
      <c r="E38" s="44">
        <f t="shared" ref="E38:E43" si="3">C38/B38*100</f>
        <v>171.65354330708661</v>
      </c>
      <c r="F38" s="16" t="s">
        <v>18</v>
      </c>
    </row>
    <row r="39" spans="1:6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6" x14ac:dyDescent="0.2">
      <c r="A40" s="17" t="s">
        <v>23</v>
      </c>
      <c r="B40" s="30">
        <f>'[2]12'!$C$27</f>
        <v>8495.8000000000011</v>
      </c>
      <c r="C40" s="29">
        <f>'[2]12'!$E$27</f>
        <v>8731.7391970027311</v>
      </c>
      <c r="D40" s="30">
        <f>'[2]12'!$I$27</f>
        <v>106.24663907057015</v>
      </c>
      <c r="E40" s="44">
        <f t="shared" si="3"/>
        <v>102.77712748655487</v>
      </c>
      <c r="F40" s="18" t="s">
        <v>24</v>
      </c>
    </row>
    <row r="41" spans="1:6" x14ac:dyDescent="0.2">
      <c r="A41" s="17" t="s">
        <v>25</v>
      </c>
      <c r="B41" s="30">
        <f>'[2]12'!$C$30</f>
        <v>1223.7</v>
      </c>
      <c r="C41" s="29">
        <f>'[2]12'!$E$30</f>
        <v>1360.0591015951679</v>
      </c>
      <c r="D41" s="30">
        <f>'[2]12'!$I$30</f>
        <v>115.36721033279909</v>
      </c>
      <c r="E41" s="44">
        <f t="shared" si="3"/>
        <v>111.14318064845696</v>
      </c>
      <c r="F41" s="18" t="s">
        <v>25</v>
      </c>
    </row>
    <row r="42" spans="1:6" x14ac:dyDescent="0.2">
      <c r="A42" s="14" t="s">
        <v>26</v>
      </c>
      <c r="B42" s="30">
        <f>'[2]12'!$C$32</f>
        <v>82.3</v>
      </c>
      <c r="C42" s="29">
        <f>'[2]12'!$E$32</f>
        <v>23</v>
      </c>
      <c r="D42" s="30">
        <f>'[2]12'!$I$32</f>
        <v>56.602475928473176</v>
      </c>
      <c r="E42" s="44">
        <f t="shared" si="3"/>
        <v>27.946537059538272</v>
      </c>
      <c r="F42" s="16" t="s">
        <v>27</v>
      </c>
    </row>
    <row r="43" spans="1:6" x14ac:dyDescent="0.2">
      <c r="A43" s="11" t="s">
        <v>14</v>
      </c>
      <c r="B43" s="30">
        <f>'[2]12'!$C$33</f>
        <v>1975.2</v>
      </c>
      <c r="C43" s="29">
        <f>'[2]12'!$E$33</f>
        <v>2264.3000000000002</v>
      </c>
      <c r="D43" s="30">
        <f>'[2]12'!$I$33</f>
        <v>92.876287205529707</v>
      </c>
      <c r="E43" s="44">
        <f t="shared" si="3"/>
        <v>114.63649250708789</v>
      </c>
      <c r="F43" s="13" t="s">
        <v>15</v>
      </c>
    </row>
    <row r="44" spans="1:6" ht="22.5" customHeight="1" x14ac:dyDescent="0.2">
      <c r="A44" s="10" t="s">
        <v>30</v>
      </c>
      <c r="B44" s="28">
        <v>36257.599999999999</v>
      </c>
      <c r="C44" s="28">
        <v>39371.5</v>
      </c>
      <c r="D44" s="28">
        <v>106.5</v>
      </c>
      <c r="E44" s="42">
        <v>105.9</v>
      </c>
      <c r="F44" s="20" t="s">
        <v>31</v>
      </c>
    </row>
    <row r="45" spans="1:6" ht="33" customHeight="1" thickBot="1" x14ac:dyDescent="0.25">
      <c r="A45" s="27" t="s">
        <v>32</v>
      </c>
      <c r="B45" s="47">
        <v>2174.9</v>
      </c>
      <c r="C45" s="47">
        <v>2741.6</v>
      </c>
      <c r="D45" s="47">
        <v>107.9</v>
      </c>
      <c r="E45" s="48">
        <v>126.2</v>
      </c>
      <c r="F45" s="21" t="s">
        <v>33</v>
      </c>
    </row>
    <row r="46" spans="1:6" ht="13.5" x14ac:dyDescent="0.2">
      <c r="A46" s="22" t="s">
        <v>42</v>
      </c>
    </row>
    <row r="47" spans="1:6" x14ac:dyDescent="0.2">
      <c r="A47" s="23" t="s">
        <v>43</v>
      </c>
    </row>
    <row r="48" spans="1:6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6.5" x14ac:dyDescent="0.25">
      <c r="A54" s="50"/>
      <c r="B54" s="51"/>
      <c r="C54" s="51"/>
      <c r="D54" s="51"/>
      <c r="E54" s="52"/>
      <c r="F54" s="52"/>
    </row>
    <row r="56" spans="1:6" ht="18.75" x14ac:dyDescent="0.3">
      <c r="A56" s="58"/>
      <c r="B56" s="58"/>
      <c r="C56" s="58"/>
      <c r="D56" s="58"/>
      <c r="E56" s="58"/>
      <c r="F56" s="58"/>
    </row>
  </sheetData>
  <mergeCells count="7">
    <mergeCell ref="A56:F56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2026-01-19T03:25:01Z</cp:lastPrinted>
  <dcterms:created xsi:type="dcterms:W3CDTF">2010-06-14T05:23:58Z</dcterms:created>
  <dcterms:modified xsi:type="dcterms:W3CDTF">2026-01-19T10:21:42Z</dcterms:modified>
</cp:coreProperties>
</file>